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Job Setup" sheetId="2" state="visible" r:id="rId4"/>
    <sheet name="Budget" sheetId="3" state="visible" r:id="rId5"/>
    <sheet name="Labor" sheetId="4" state="visible" r:id="rId6"/>
    <sheet name="Costs" sheetId="5" state="visible" r:id="rId7"/>
    <sheet name="Commitments" sheetId="6" state="visible" r:id="rId8"/>
    <sheet name="Change Orders" sheetId="7" state="visible" r:id="rId9"/>
    <sheet name="WIP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<sst xmlns="http://schemas.openxmlformats.org/spreadsheetml/2006/main" count="202" uniqueCount="156">
  <si>
    <t xml:space="preserve">Construction Job Costing Template</t>
  </si>
  <si>
    <t xml:space="preserve">One job per file. Free from WorkHoist: workhoist.app/guides/construction-job-costing-spreadsheet-template</t>
  </si>
  <si>
    <t xml:space="preserve">How to use it</t>
  </si>
  <si>
    <t xml:space="preserve">1. Job Setup: enter the job, the contract value and your labor burden (payroll taxes, workers’ comp, benefits).</t>
  </si>
  <si>
    <t xml:space="preserve">2. Budget: one row per cost code, with the original budget from your estimate. Everything else on that tab calculates.</t>
  </si>
  <si>
    <t xml:space="preserve">3. Labor: log hours by worker and cost code, with each worker’s base pay rate. The loaded labor cost calculates from your burden.</t>
  </si>
  <si>
    <t xml:space="preserve">4. Costs: log every bill, receipt and sub invoice against a cost code. Add the PO or subcontract number if there is one.</t>
  </si>
  <si>
    <t xml:space="preserve">5. Commitments: log purchase orders and subcontracts when you sign them, so the budget shows what you owe before the bill arrives.</t>
  </si>
  <si>
    <t xml:space="preserve">6. Change Orders: log each change with its cost and price. Only rows marked Approved move the budget and the contract.</t>
  </si>
  <si>
    <t xml:space="preserve">7. WIP: enter what you have billed to date. The tab shows percent complete, earned revenue and whether the job is over- or under-billed.</t>
  </si>
  <si>
    <t xml:space="preserve">Color key</t>
  </si>
  <si>
    <t xml:space="preserve">Blue text = a number or entry you type in. Black text = a formula; leave it alone. Yellow fill = a setting you should check for your business.</t>
  </si>
  <si>
    <t xml:space="preserve">The file ships with one sample job (an electrical sub) so you can see it working. Delete the blue sample entries on each tab when you start your own job.</t>
  </si>
  <si>
    <t xml:space="preserve">Google Sheets</t>
  </si>
  <si>
    <t xml:space="preserve">In Google Drive choose New &gt; File upload, then open the file with Google Sheets. The formulas are standard (SUMIFS, MAX, IFERROR) and work in both.</t>
  </si>
  <si>
    <t xml:space="preserve">Sources and limits</t>
  </si>
  <si>
    <t xml:space="preserve">Employer Social Security 6.2% and Medicare 1.45%: IRS Topic no. 751 (irs.gov/taxtopics/tc751).</t>
  </si>
  <si>
    <t xml:space="preserve">FUTA 0.6% after the maximum 5.4% state credit, on the first $7,000 of each employee’s wages: IRS Topic no. 759 (irs.gov/taxtopics/tc759). The burden here applies it to every hour, which overstates it once a worker passes $7,000 for the year.</t>
  </si>
  <si>
    <t xml:space="preserve">State unemployment and workers’ comp rates vary by state, trade and employer. The sample values are examples only; use the rates on your own notices and policy.</t>
  </si>
  <si>
    <t xml:space="preserve">This is a job costing tool, not accounting, tax or legal advice. Your accountant’s numbers win.</t>
  </si>
  <si>
    <t xml:space="preserve">Job Setup</t>
  </si>
  <si>
    <t xml:space="preserve">Blue cells are yours to change. Yellow cells are rates to check for your business.</t>
  </si>
  <si>
    <t xml:space="preserve">Job name</t>
  </si>
  <si>
    <t xml:space="preserve">Riverside Medical Office — electrical</t>
  </si>
  <si>
    <t xml:space="preserve">Sample job</t>
  </si>
  <si>
    <t xml:space="preserve">Job number</t>
  </si>
  <si>
    <t xml:space="preserve">26-014</t>
  </si>
  <si>
    <t xml:space="preserve">Customer</t>
  </si>
  <si>
    <t xml:space="preserve">Sample GC, Inc.</t>
  </si>
  <si>
    <t xml:space="preserve">Fictional</t>
  </si>
  <si>
    <t xml:space="preserve">Original contract value</t>
  </si>
  <si>
    <t xml:space="preserve">Your signed contract amount, before change orders</t>
  </si>
  <si>
    <t xml:space="preserve">Retainage held by customer</t>
  </si>
  <si>
    <t xml:space="preserve">Percent the customer holds back from each payment</t>
  </si>
  <si>
    <t xml:space="preserve">Labor burden</t>
  </si>
  <si>
    <t xml:space="preserve">Added on top of each worker’s base pay rate on the Labor tab</t>
  </si>
  <si>
    <t xml:space="preserve">Employer Social Security</t>
  </si>
  <si>
    <t xml:space="preserve">IRS Topic no. 751</t>
  </si>
  <si>
    <t xml:space="preserve">Employer Medicare</t>
  </si>
  <si>
    <t xml:space="preserve">Federal unemployment (FUTA), after credit</t>
  </si>
  <si>
    <t xml:space="preserve">IRS Topic no. 759: 6.0% less up to 5.4% state credit, first $7,000 of wages only</t>
  </si>
  <si>
    <t xml:space="preserve">State unemployment (SUTA)</t>
  </si>
  <si>
    <t xml:space="preserve">EXAMPLE ONLY. Use the rate on your state unemployment notice</t>
  </si>
  <si>
    <t xml:space="preserve">Workers’ comp, as % of payroll</t>
  </si>
  <si>
    <t xml:space="preserve">EXAMPLE ONLY. Your policy rate per $100 of payroll ÷ 100</t>
  </si>
  <si>
    <t xml:space="preserve">Other % of payroll (GL on payroll, union dues)</t>
  </si>
  <si>
    <t xml:space="preserve">Leave at 0 if none</t>
  </si>
  <si>
    <t xml:space="preserve">Total percentage burden</t>
  </si>
  <si>
    <t xml:space="preserve">Benefits, $ per hour worked</t>
  </si>
  <si>
    <t xml:space="preserve">Health, retirement, paid time off, spread over hours worked</t>
  </si>
  <si>
    <t xml:space="preserve">Example: a $34.00/hr worker costs you</t>
  </si>
  <si>
    <t xml:space="preserve">per hour on this burden</t>
  </si>
  <si>
    <t xml:space="preserve">Budget</t>
  </si>
  <si>
    <t xml:space="preserve">Type the cost code, description, cost type and original budget (blue). Every other column calculates.</t>
  </si>
  <si>
    <t xml:space="preserve">Cost code</t>
  </si>
  <si>
    <t xml:space="preserve">Description</t>
  </si>
  <si>
    <t xml:space="preserve">Cost type</t>
  </si>
  <si>
    <t xml:space="preserve">Original budget</t>
  </si>
  <si>
    <t xml:space="preserve">Approved change orders</t>
  </si>
  <si>
    <t xml:space="preserve">Revised budget</t>
  </si>
  <si>
    <t xml:space="preserve">Open commitments</t>
  </si>
  <si>
    <t xml:space="preserve">Actual cost to date</t>
  </si>
  <si>
    <t xml:space="preserve">Projected final cost</t>
  </si>
  <si>
    <t xml:space="preserve">Over / (under) budget</t>
  </si>
  <si>
    <t xml:space="preserve">% of revised spent</t>
  </si>
  <si>
    <t xml:space="preserve">100</t>
  </si>
  <si>
    <t xml:space="preserve">Rough-in labor</t>
  </si>
  <si>
    <t xml:space="preserve">Labor</t>
  </si>
  <si>
    <t xml:space="preserve">110</t>
  </si>
  <si>
    <t xml:space="preserve">Rough-in material</t>
  </si>
  <si>
    <t xml:space="preserve">Material</t>
  </si>
  <si>
    <t xml:space="preserve">200</t>
  </si>
  <si>
    <t xml:space="preserve">Trim-out labor</t>
  </si>
  <si>
    <t xml:space="preserve">210</t>
  </si>
  <si>
    <t xml:space="preserve">Fixtures and trim material</t>
  </si>
  <si>
    <t xml:space="preserve">300</t>
  </si>
  <si>
    <t xml:space="preserve">Switchgear and service</t>
  </si>
  <si>
    <t xml:space="preserve">400</t>
  </si>
  <si>
    <t xml:space="preserve">Equipment rental</t>
  </si>
  <si>
    <t xml:space="preserve">Equipment</t>
  </si>
  <si>
    <t xml:space="preserve">500</t>
  </si>
  <si>
    <t xml:space="preserve">Low-voltage subcontract</t>
  </si>
  <si>
    <t xml:space="preserve">Subcontract</t>
  </si>
  <si>
    <t xml:space="preserve">900</t>
  </si>
  <si>
    <t xml:space="preserve">General conditions</t>
  </si>
  <si>
    <t xml:space="preserve">Other</t>
  </si>
  <si>
    <t xml:space="preserve">Total</t>
  </si>
  <si>
    <t xml:space="preserve">Projected final cost = the larger of the revised budget, or actual cost plus what is still committed. Over / (under) budget compares that with the revised budget.</t>
  </si>
  <si>
    <t xml:space="preserve">One row per worker per day (or per week). Type date, worker, cost code, hours and base pay rate. Loaded rate and cost calculate from Job Setup.</t>
  </si>
  <si>
    <t xml:space="preserve">Totals</t>
  </si>
  <si>
    <t xml:space="preserve">Date</t>
  </si>
  <si>
    <t xml:space="preserve">Worker</t>
  </si>
  <si>
    <t xml:space="preserve">Hours</t>
  </si>
  <si>
    <t xml:space="preserve">Base pay rate ($/hr)</t>
  </si>
  <si>
    <t xml:space="preserve">Loaded rate ($/hr)</t>
  </si>
  <si>
    <t xml:space="preserve">Labor cost</t>
  </si>
  <si>
    <t xml:space="preserve">Journeyman A</t>
  </si>
  <si>
    <t xml:space="preserve">Journeyman B</t>
  </si>
  <si>
    <t xml:space="preserve">Apprentice C</t>
  </si>
  <si>
    <t xml:space="preserve">Foreman D</t>
  </si>
  <si>
    <t xml:space="preserve">Costs</t>
  </si>
  <si>
    <t xml:space="preserve">Every bill, receipt and sub invoice that is not payroll. Add the PO or subcontract number if there is one, so it draws down the commitment.</t>
  </si>
  <si>
    <t xml:space="preserve">Vendor</t>
  </si>
  <si>
    <t xml:space="preserve">PO / subcontract #</t>
  </si>
  <si>
    <t xml:space="preserve">Amount</t>
  </si>
  <si>
    <t xml:space="preserve">Supply House A</t>
  </si>
  <si>
    <t xml:space="preserve">Rough-in wire and boxes, first delivery</t>
  </si>
  <si>
    <t xml:space="preserve">PO-1002</t>
  </si>
  <si>
    <t xml:space="preserve">Counter purchase, fittings</t>
  </si>
  <si>
    <t xml:space="preserve">Rental Yard B</t>
  </si>
  <si>
    <t xml:space="preserve">Scissor lift, 2 weeks</t>
  </si>
  <si>
    <t xml:space="preserve">Low-Voltage Sub C</t>
  </si>
  <si>
    <t xml:space="preserve">Progress bill 1</t>
  </si>
  <si>
    <t xml:space="preserve">SUB-01</t>
  </si>
  <si>
    <t xml:space="preserve">Commitments</t>
  </si>
  <si>
    <t xml:space="preserve">Purchase orders and subcontracts, logged when signed. Billed to date pulls from the Costs tab by PO / subcontract number.</t>
  </si>
  <si>
    <t xml:space="preserve">Type</t>
  </si>
  <si>
    <t xml:space="preserve">Committed amount</t>
  </si>
  <si>
    <t xml:space="preserve">Billed to date</t>
  </si>
  <si>
    <t xml:space="preserve">Still open</t>
  </si>
  <si>
    <t xml:space="preserve">PO-1001</t>
  </si>
  <si>
    <t xml:space="preserve">Purchase order</t>
  </si>
  <si>
    <t xml:space="preserve">Change Orders</t>
  </si>
  <si>
    <t xml:space="preserve">Log every change, priced or not. Only rows with status Approved move the budget (cost) and the contract (price).</t>
  </si>
  <si>
    <t xml:space="preserve">CO #</t>
  </si>
  <si>
    <t xml:space="preserve">Status</t>
  </si>
  <si>
    <t xml:space="preserve">Cost impact</t>
  </si>
  <si>
    <t xml:space="preserve">Price to customer</t>
  </si>
  <si>
    <t xml:space="preserve">CO-01</t>
  </si>
  <si>
    <t xml:space="preserve">Add six circuits in suite 120</t>
  </si>
  <si>
    <t xml:space="preserve">Approved</t>
  </si>
  <si>
    <t xml:space="preserve">CO-02</t>
  </si>
  <si>
    <t xml:space="preserve">Relocate panel LP-2</t>
  </si>
  <si>
    <t xml:space="preserve">Pending</t>
  </si>
  <si>
    <t xml:space="preserve">Work in progress (WIP)</t>
  </si>
  <si>
    <t xml:space="preserve">Enter billed to date (blue). Everything else calculates. Percent complete is cost to date over projected final cost.</t>
  </si>
  <si>
    <t xml:space="preserve">From Job Setup</t>
  </si>
  <si>
    <t xml:space="preserve">Approved change orders (price)</t>
  </si>
  <si>
    <t xml:space="preserve">Approved rows on the Change Orders tab</t>
  </si>
  <si>
    <t xml:space="preserve">Revised contract value</t>
  </si>
  <si>
    <t xml:space="preserve">Budget tab total</t>
  </si>
  <si>
    <t xml:space="preserve">Cost to date</t>
  </si>
  <si>
    <t xml:space="preserve">Budget tab total: labor plus costs</t>
  </si>
  <si>
    <t xml:space="preserve">Percent complete</t>
  </si>
  <si>
    <t xml:space="preserve">Cost to date ÷ projected final cost (cost-to-cost method)</t>
  </si>
  <si>
    <t xml:space="preserve">Earned revenue</t>
  </si>
  <si>
    <t xml:space="preserve">Percent complete × revised contract</t>
  </si>
  <si>
    <t xml:space="preserve">Total of your pay applications or invoices, before retainage</t>
  </si>
  <si>
    <t xml:space="preserve">Over-billed</t>
  </si>
  <si>
    <t xml:space="preserve">Billed ahead of the work. You are holding the customer’s money</t>
  </si>
  <si>
    <t xml:space="preserve">Under-billed</t>
  </si>
  <si>
    <t xml:space="preserve">Work done but not billed. You are financing the job</t>
  </si>
  <si>
    <t xml:space="preserve">Billed to date × retainage %</t>
  </si>
  <si>
    <t xml:space="preserve">Projected gross profit</t>
  </si>
  <si>
    <t xml:space="preserve">Revised contract − projected final cost</t>
  </si>
  <si>
    <t xml:space="preserve">Projected gross margin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</si>
</sst>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0.00%"/>
    <numFmt numFmtId="168" formatCode="\$#,##0.00;&quot;($&quot;#,##0.00\);\-"/>
    <numFmt numFmtId="169" formatCode="@"/>
    <numFmt numFmtId="170" formatCode="0.0;\(0.0\);\-"/>
    <numFmt numFmtId="171" formatCode="mm/dd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0B2545"/>
        <bgColor rgb="FF333333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26.8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26.85" hidden="false" customHeight="false" outlineLevel="0" collapsed="false">
      <c r="B9" s="4" t="s">
        <v>7</v>
      </c>
    </row>
    <row r="10" customFormat="false" ht="26.85" hidden="false" customHeight="false" outlineLevel="0" collapsed="false">
      <c r="B10" s="4" t="s">
        <v>8</v>
      </c>
    </row>
    <row r="11" customFormat="false" ht="26.85" hidden="false" customHeight="false" outlineLevel="0" collapsed="false">
      <c r="B11" s="4" t="s">
        <v>9</v>
      </c>
    </row>
    <row r="12" customFormat="false" ht="15" hidden="false" customHeight="false" outlineLevel="0" collapsed="false">
      <c r="B12" s="4"/>
    </row>
    <row r="13" customFormat="false" ht="15" hidden="false" customHeight="false" outlineLevel="0" collapsed="false">
      <c r="B13" s="3" t="s">
        <v>10</v>
      </c>
    </row>
    <row r="14" customFormat="false" ht="26.85" hidden="false" customHeight="false" outlineLevel="0" collapsed="false">
      <c r="B14" s="4" t="s">
        <v>11</v>
      </c>
    </row>
    <row r="15" customFormat="false" ht="26.85" hidden="false" customHeight="false" outlineLevel="0" collapsed="false">
      <c r="B15" s="4" t="s">
        <v>12</v>
      </c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3" t="s">
        <v>13</v>
      </c>
    </row>
    <row r="18" customFormat="false" ht="26.8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/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4" t="s">
        <v>16</v>
      </c>
    </row>
    <row r="22" customFormat="false" ht="39.55" hidden="false" customHeight="false" outlineLevel="0" collapsed="false">
      <c r="B22" s="4" t="s">
        <v>17</v>
      </c>
    </row>
    <row r="23" customFormat="false" ht="26.85" hidden="false" customHeight="false" outlineLevel="0" collapsed="false">
      <c r="B23" s="4" t="s">
        <v>18</v>
      </c>
    </row>
    <row r="24" customFormat="false" ht="15" hidden="false" customHeight="false" outlineLevel="0" collapsed="false">
      <c r="B24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8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5" t="s">
        <v>22</v>
      </c>
      <c r="B4" s="6" t="s">
        <v>23</v>
      </c>
      <c r="C4" s="2" t="s">
        <v>24</v>
      </c>
    </row>
    <row r="5" customFormat="false" ht="15" hidden="false" customHeight="false" outlineLevel="0" collapsed="false">
      <c r="A5" s="5" t="s">
        <v>25</v>
      </c>
      <c r="B5" s="6" t="s">
        <v>26</v>
      </c>
      <c r="C5" s="2"/>
    </row>
    <row r="6" customFormat="false" ht="15" hidden="false" customHeight="false" outlineLevel="0" collapsed="false">
      <c r="A6" s="5" t="s">
        <v>27</v>
      </c>
      <c r="B6" s="6" t="s">
        <v>28</v>
      </c>
      <c r="C6" s="2" t="s">
        <v>29</v>
      </c>
    </row>
    <row r="7" customFormat="false" ht="15" hidden="false" customHeight="false" outlineLevel="0" collapsed="false">
      <c r="A7" s="5" t="s">
        <v>30</v>
      </c>
      <c r="B7" s="7" t="n">
        <v>185000</v>
      </c>
      <c r="C7" s="2" t="s">
        <v>31</v>
      </c>
    </row>
    <row r="8" customFormat="false" ht="15" hidden="false" customHeight="false" outlineLevel="0" collapsed="false">
      <c r="A8" s="5" t="s">
        <v>32</v>
      </c>
      <c r="B8" s="8" t="n">
        <v>0.1</v>
      </c>
      <c r="C8" s="2" t="s">
        <v>33</v>
      </c>
    </row>
    <row r="10" customFormat="false" ht="15" hidden="false" customHeight="false" outlineLevel="0" collapsed="false">
      <c r="A10" s="9" t="s">
        <v>34</v>
      </c>
      <c r="C10" s="2" t="s">
        <v>35</v>
      </c>
    </row>
    <row r="11" customFormat="false" ht="15" hidden="false" customHeight="false" outlineLevel="0" collapsed="false">
      <c r="A11" s="5" t="s">
        <v>36</v>
      </c>
      <c r="B11" s="10" t="n">
        <v>0.062</v>
      </c>
      <c r="C11" s="2" t="s">
        <v>37</v>
      </c>
    </row>
    <row r="12" customFormat="false" ht="15" hidden="false" customHeight="false" outlineLevel="0" collapsed="false">
      <c r="A12" s="5" t="s">
        <v>38</v>
      </c>
      <c r="B12" s="10" t="n">
        <v>0.0145</v>
      </c>
      <c r="C12" s="2" t="s">
        <v>37</v>
      </c>
    </row>
    <row r="13" customFormat="false" ht="15" hidden="false" customHeight="false" outlineLevel="0" collapsed="false">
      <c r="A13" s="5" t="s">
        <v>39</v>
      </c>
      <c r="B13" s="10" t="n">
        <v>0.006</v>
      </c>
      <c r="C13" s="2" t="s">
        <v>40</v>
      </c>
    </row>
    <row r="14" customFormat="false" ht="15" hidden="false" customHeight="false" outlineLevel="0" collapsed="false">
      <c r="A14" s="5" t="s">
        <v>41</v>
      </c>
      <c r="B14" s="11" t="n">
        <v>0.027</v>
      </c>
      <c r="C14" s="2" t="s">
        <v>42</v>
      </c>
    </row>
    <row r="15" customFormat="false" ht="15" hidden="false" customHeight="false" outlineLevel="0" collapsed="false">
      <c r="A15" s="5" t="s">
        <v>43</v>
      </c>
      <c r="B15" s="11" t="n">
        <v>0.08</v>
      </c>
      <c r="C15" s="2" t="s">
        <v>44</v>
      </c>
    </row>
    <row r="16" customFormat="false" ht="15" hidden="false" customHeight="false" outlineLevel="0" collapsed="false">
      <c r="A16" s="5" t="s">
        <v>45</v>
      </c>
      <c r="B16" s="11" t="n">
        <v>0</v>
      </c>
      <c r="C16" s="2" t="s">
        <v>46</v>
      </c>
    </row>
    <row r="17" customFormat="false" ht="15" hidden="false" customHeight="false" outlineLevel="0" collapsed="false">
      <c r="A17" s="9" t="s">
        <v>47</v>
      </c>
      <c r="B17" s="12" t="n">
        <f aca="false">SUM(B11:B16)</f>
        <v>0.1895</v>
      </c>
    </row>
    <row r="18" customFormat="false" ht="15" hidden="false" customHeight="false" outlineLevel="0" collapsed="false">
      <c r="A18" s="5" t="s">
        <v>48</v>
      </c>
      <c r="B18" s="13" t="n">
        <v>0</v>
      </c>
      <c r="C18" s="2" t="s">
        <v>49</v>
      </c>
    </row>
    <row r="20" customFormat="false" ht="15" hidden="false" customHeight="false" outlineLevel="0" collapsed="false">
      <c r="A20" s="5" t="s">
        <v>50</v>
      </c>
      <c r="B20" s="14" t="n">
        <f aca="false">34*(1+B17)+B18</f>
        <v>40.443</v>
      </c>
      <c r="C20" s="2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13"/>
    <col collapsed="false" customWidth="true" hidden="false" outlineLevel="0" max="10" min="4" style="0" width="15"/>
    <col collapsed="false" customWidth="true" hidden="false" outlineLevel="0" max="11" min="11" style="0" width="12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4" customFormat="false" ht="43.5" hidden="false" customHeight="true" outlineLevel="0" collapsed="false">
      <c r="A4" s="15" t="s">
        <v>54</v>
      </c>
      <c r="B4" s="15" t="s">
        <v>55</v>
      </c>
      <c r="C4" s="15" t="s">
        <v>56</v>
      </c>
      <c r="D4" s="15" t="s">
        <v>57</v>
      </c>
      <c r="E4" s="15" t="s">
        <v>58</v>
      </c>
      <c r="F4" s="15" t="s">
        <v>59</v>
      </c>
      <c r="G4" s="15" t="s">
        <v>60</v>
      </c>
      <c r="H4" s="15" t="s">
        <v>61</v>
      </c>
      <c r="I4" s="15" t="s">
        <v>62</v>
      </c>
      <c r="J4" s="15" t="s">
        <v>63</v>
      </c>
      <c r="K4" s="15" t="s">
        <v>64</v>
      </c>
    </row>
    <row r="5" customFormat="false" ht="15" hidden="false" customHeight="false" outlineLevel="0" collapsed="false">
      <c r="A5" s="16" t="s">
        <v>65</v>
      </c>
      <c r="B5" s="6" t="s">
        <v>66</v>
      </c>
      <c r="C5" s="6" t="s">
        <v>67</v>
      </c>
      <c r="D5" s="7" t="n">
        <v>38000</v>
      </c>
      <c r="E5" s="17" t="n">
        <f aca="false">IF($A5="","",SUMIFS('Change Orders'!$E$5:$E$204,'Change Orders'!$C$5:$C$204,$A5,'Change Orders'!$D$5:$D$204,"Approved"))</f>
        <v>2400</v>
      </c>
      <c r="F5" s="17" t="n">
        <f aca="false">IF($A5="","",D5+E5)</f>
        <v>40400</v>
      </c>
      <c r="G5" s="17" t="n">
        <f aca="false">IF($A5="","",SUMIFS(Commitments!$G$5:$G$204,Commitments!$C$5:$C$204,$A5))</f>
        <v>0</v>
      </c>
      <c r="H5" s="17" t="n">
        <f aca="false">IF($A5="","",SUMIFS(Costs!$F$5:$F$204,Costs!$C$5:$C$204,$A5)+SUMIFS(Labor!$G$5:$G$204,Labor!$C$5:$C$204,$A5))</f>
        <v>9092.538</v>
      </c>
      <c r="I5" s="17" t="n">
        <f aca="false">IF($A5="","",MAX(F5,H5+G5))</f>
        <v>40400</v>
      </c>
      <c r="J5" s="17" t="n">
        <f aca="false">IF($A5="","",I5-F5)</f>
        <v>0</v>
      </c>
      <c r="K5" s="18" t="n">
        <f aca="false">IF($A5="","",IFERROR(H5/F5,0))</f>
        <v>0.225062821782178</v>
      </c>
    </row>
    <row r="6" customFormat="false" ht="15" hidden="false" customHeight="false" outlineLevel="0" collapsed="false">
      <c r="A6" s="16" t="s">
        <v>68</v>
      </c>
      <c r="B6" s="6" t="s">
        <v>69</v>
      </c>
      <c r="C6" s="6" t="s">
        <v>70</v>
      </c>
      <c r="D6" s="7" t="n">
        <v>26000</v>
      </c>
      <c r="E6" s="17" t="n">
        <f aca="false">IF($A6="","",SUMIFS('Change Orders'!$E$5:$E$204,'Change Orders'!$C$5:$C$204,$A6,'Change Orders'!$D$5:$D$204,"Approved"))</f>
        <v>0</v>
      </c>
      <c r="F6" s="17" t="n">
        <f aca="false">IF($A6="","",D6+E6)</f>
        <v>26000</v>
      </c>
      <c r="G6" s="17" t="n">
        <f aca="false">IF($A6="","",SUMIFS(Commitments!$G$5:$G$204,Commitments!$C$5:$C$204,$A6))</f>
        <v>4800</v>
      </c>
      <c r="H6" s="17" t="n">
        <f aca="false">IF($A6="","",SUMIFS(Costs!$F$5:$F$204,Costs!$C$5:$C$204,$A6)+SUMIFS(Labor!$G$5:$G$204,Labor!$C$5:$C$204,$A6))</f>
        <v>11500</v>
      </c>
      <c r="I6" s="17" t="n">
        <f aca="false">IF($A6="","",MAX(F6,H6+G6))</f>
        <v>26000</v>
      </c>
      <c r="J6" s="17" t="n">
        <f aca="false">IF($A6="","",I6-F6)</f>
        <v>0</v>
      </c>
      <c r="K6" s="18" t="n">
        <f aca="false">IF($A6="","",IFERROR(H6/F6,0))</f>
        <v>0.442307692307692</v>
      </c>
    </row>
    <row r="7" customFormat="false" ht="15" hidden="false" customHeight="false" outlineLevel="0" collapsed="false">
      <c r="A7" s="16" t="s">
        <v>71</v>
      </c>
      <c r="B7" s="6" t="s">
        <v>72</v>
      </c>
      <c r="C7" s="6" t="s">
        <v>67</v>
      </c>
      <c r="D7" s="7" t="n">
        <v>18000</v>
      </c>
      <c r="E7" s="17" t="n">
        <f aca="false">IF($A7="","",SUMIFS('Change Orders'!$E$5:$E$204,'Change Orders'!$C$5:$C$204,$A7,'Change Orders'!$D$5:$D$204,"Approved"))</f>
        <v>0</v>
      </c>
      <c r="F7" s="17" t="n">
        <f aca="false">IF($A7="","",D7+E7)</f>
        <v>18000</v>
      </c>
      <c r="G7" s="17" t="n">
        <f aca="false">IF($A7="","",SUMIFS(Commitments!$G$5:$G$204,Commitments!$C$5:$C$204,$A7))</f>
        <v>0</v>
      </c>
      <c r="H7" s="17" t="n">
        <f aca="false">IF($A7="","",SUMIFS(Costs!$F$5:$F$204,Costs!$C$5:$C$204,$A7)+SUMIFS(Labor!$G$5:$G$204,Labor!$C$5:$C$204,$A7))</f>
        <v>0</v>
      </c>
      <c r="I7" s="17" t="n">
        <f aca="false">IF($A7="","",MAX(F7,H7+G7))</f>
        <v>18000</v>
      </c>
      <c r="J7" s="17" t="n">
        <f aca="false">IF($A7="","",I7-F7)</f>
        <v>0</v>
      </c>
      <c r="K7" s="18" t="n">
        <f aca="false">IF($A7="","",IFERROR(H7/F7,0))</f>
        <v>0</v>
      </c>
    </row>
    <row r="8" customFormat="false" ht="15" hidden="false" customHeight="false" outlineLevel="0" collapsed="false">
      <c r="A8" s="16" t="s">
        <v>73</v>
      </c>
      <c r="B8" s="6" t="s">
        <v>74</v>
      </c>
      <c r="C8" s="6" t="s">
        <v>70</v>
      </c>
      <c r="D8" s="7" t="n">
        <v>22000</v>
      </c>
      <c r="E8" s="17" t="n">
        <f aca="false">IF($A8="","",SUMIFS('Change Orders'!$E$5:$E$204,'Change Orders'!$C$5:$C$204,$A8,'Change Orders'!$D$5:$D$204,"Approved"))</f>
        <v>0</v>
      </c>
      <c r="F8" s="17" t="n">
        <f aca="false">IF($A8="","",D8+E8)</f>
        <v>22000</v>
      </c>
      <c r="G8" s="17" t="n">
        <f aca="false">IF($A8="","",SUMIFS(Commitments!$G$5:$G$204,Commitments!$C$5:$C$204,$A8))</f>
        <v>0</v>
      </c>
      <c r="H8" s="17" t="n">
        <f aca="false">IF($A8="","",SUMIFS(Costs!$F$5:$F$204,Costs!$C$5:$C$204,$A8)+SUMIFS(Labor!$G$5:$G$204,Labor!$C$5:$C$204,$A8))</f>
        <v>0</v>
      </c>
      <c r="I8" s="17" t="n">
        <f aca="false">IF($A8="","",MAX(F8,H8+G8))</f>
        <v>22000</v>
      </c>
      <c r="J8" s="17" t="n">
        <f aca="false">IF($A8="","",I8-F8)</f>
        <v>0</v>
      </c>
      <c r="K8" s="18" t="n">
        <f aca="false">IF($A8="","",IFERROR(H8/F8,0))</f>
        <v>0</v>
      </c>
    </row>
    <row r="9" customFormat="false" ht="15" hidden="false" customHeight="false" outlineLevel="0" collapsed="false">
      <c r="A9" s="16" t="s">
        <v>75</v>
      </c>
      <c r="B9" s="6" t="s">
        <v>76</v>
      </c>
      <c r="C9" s="6" t="s">
        <v>70</v>
      </c>
      <c r="D9" s="7" t="n">
        <v>24000</v>
      </c>
      <c r="E9" s="17" t="n">
        <f aca="false">IF($A9="","",SUMIFS('Change Orders'!$E$5:$E$204,'Change Orders'!$C$5:$C$204,$A9,'Change Orders'!$D$5:$D$204,"Approved"))</f>
        <v>0</v>
      </c>
      <c r="F9" s="17" t="n">
        <f aca="false">IF($A9="","",D9+E9)</f>
        <v>24000</v>
      </c>
      <c r="G9" s="17" t="n">
        <f aca="false">IF($A9="","",SUMIFS(Commitments!$G$5:$G$204,Commitments!$C$5:$C$204,$A9))</f>
        <v>23400</v>
      </c>
      <c r="H9" s="17" t="n">
        <f aca="false">IF($A9="","",SUMIFS(Costs!$F$5:$F$204,Costs!$C$5:$C$204,$A9)+SUMIFS(Labor!$G$5:$G$204,Labor!$C$5:$C$204,$A9))</f>
        <v>0</v>
      </c>
      <c r="I9" s="17" t="n">
        <f aca="false">IF($A9="","",MAX(F9,H9+G9))</f>
        <v>24000</v>
      </c>
      <c r="J9" s="17" t="n">
        <f aca="false">IF($A9="","",I9-F9)</f>
        <v>0</v>
      </c>
      <c r="K9" s="18" t="n">
        <f aca="false">IF($A9="","",IFERROR(H9/F9,0))</f>
        <v>0</v>
      </c>
    </row>
    <row r="10" customFormat="false" ht="15" hidden="false" customHeight="false" outlineLevel="0" collapsed="false">
      <c r="A10" s="16" t="s">
        <v>77</v>
      </c>
      <c r="B10" s="6" t="s">
        <v>78</v>
      </c>
      <c r="C10" s="6" t="s">
        <v>79</v>
      </c>
      <c r="D10" s="7" t="n">
        <v>3500</v>
      </c>
      <c r="E10" s="17" t="n">
        <f aca="false">IF($A10="","",SUMIFS('Change Orders'!$E$5:$E$204,'Change Orders'!$C$5:$C$204,$A10,'Change Orders'!$D$5:$D$204,"Approved"))</f>
        <v>0</v>
      </c>
      <c r="F10" s="17" t="n">
        <f aca="false">IF($A10="","",D10+E10)</f>
        <v>3500</v>
      </c>
      <c r="G10" s="17" t="n">
        <f aca="false">IF($A10="","",SUMIFS(Commitments!$G$5:$G$204,Commitments!$C$5:$C$204,$A10))</f>
        <v>0</v>
      </c>
      <c r="H10" s="17" t="n">
        <f aca="false">IF($A10="","",SUMIFS(Costs!$F$5:$F$204,Costs!$C$5:$C$204,$A10)+SUMIFS(Labor!$G$5:$G$204,Labor!$C$5:$C$204,$A10))</f>
        <v>1150</v>
      </c>
      <c r="I10" s="17" t="n">
        <f aca="false">IF($A10="","",MAX(F10,H10+G10))</f>
        <v>3500</v>
      </c>
      <c r="J10" s="17" t="n">
        <f aca="false">IF($A10="","",I10-F10)</f>
        <v>0</v>
      </c>
      <c r="K10" s="18" t="n">
        <f aca="false">IF($A10="","",IFERROR(H10/F10,0))</f>
        <v>0.328571428571429</v>
      </c>
    </row>
    <row r="11" customFormat="false" ht="15" hidden="false" customHeight="false" outlineLevel="0" collapsed="false">
      <c r="A11" s="16" t="s">
        <v>80</v>
      </c>
      <c r="B11" s="6" t="s">
        <v>81</v>
      </c>
      <c r="C11" s="6" t="s">
        <v>82</v>
      </c>
      <c r="D11" s="7" t="n">
        <v>12000</v>
      </c>
      <c r="E11" s="17" t="n">
        <f aca="false">IF($A11="","",SUMIFS('Change Orders'!$E$5:$E$204,'Change Orders'!$C$5:$C$204,$A11,'Change Orders'!$D$5:$D$204,"Approved"))</f>
        <v>0</v>
      </c>
      <c r="F11" s="17" t="n">
        <f aca="false">IF($A11="","",D11+E11)</f>
        <v>12000</v>
      </c>
      <c r="G11" s="17" t="n">
        <f aca="false">IF($A11="","",SUMIFS(Commitments!$G$5:$G$204,Commitments!$C$5:$C$204,$A11))</f>
        <v>7200</v>
      </c>
      <c r="H11" s="17" t="n">
        <f aca="false">IF($A11="","",SUMIFS(Costs!$F$5:$F$204,Costs!$C$5:$C$204,$A11)+SUMIFS(Labor!$G$5:$G$204,Labor!$C$5:$C$204,$A11))</f>
        <v>4800</v>
      </c>
      <c r="I11" s="17" t="n">
        <f aca="false">IF($A11="","",MAX(F11,H11+G11))</f>
        <v>12000</v>
      </c>
      <c r="J11" s="17" t="n">
        <f aca="false">IF($A11="","",I11-F11)</f>
        <v>0</v>
      </c>
      <c r="K11" s="18" t="n">
        <f aca="false">IF($A11="","",IFERROR(H11/F11,0))</f>
        <v>0.4</v>
      </c>
    </row>
    <row r="12" customFormat="false" ht="15" hidden="false" customHeight="false" outlineLevel="0" collapsed="false">
      <c r="A12" s="16" t="s">
        <v>83</v>
      </c>
      <c r="B12" s="6" t="s">
        <v>84</v>
      </c>
      <c r="C12" s="6" t="s">
        <v>85</v>
      </c>
      <c r="D12" s="7" t="n">
        <v>6500</v>
      </c>
      <c r="E12" s="17" t="n">
        <f aca="false">IF($A12="","",SUMIFS('Change Orders'!$E$5:$E$204,'Change Orders'!$C$5:$C$204,$A12,'Change Orders'!$D$5:$D$204,"Approved"))</f>
        <v>0</v>
      </c>
      <c r="F12" s="17" t="n">
        <f aca="false">IF($A12="","",D12+E12)</f>
        <v>6500</v>
      </c>
      <c r="G12" s="17" t="n">
        <f aca="false">IF($A12="","",SUMIFS(Commitments!$G$5:$G$204,Commitments!$C$5:$C$204,$A12))</f>
        <v>0</v>
      </c>
      <c r="H12" s="17" t="n">
        <f aca="false">IF($A12="","",SUMIFS(Costs!$F$5:$F$204,Costs!$C$5:$C$204,$A12)+SUMIFS(Labor!$G$5:$G$204,Labor!$C$5:$C$204,$A12))</f>
        <v>535.275</v>
      </c>
      <c r="I12" s="17" t="n">
        <f aca="false">IF($A12="","",MAX(F12,H12+G12))</f>
        <v>6500</v>
      </c>
      <c r="J12" s="17" t="n">
        <f aca="false">IF($A12="","",I12-F12)</f>
        <v>0</v>
      </c>
      <c r="K12" s="18" t="n">
        <f aca="false">IF($A12="","",IFERROR(H12/F12,0))</f>
        <v>0.08235</v>
      </c>
    </row>
    <row r="13" customFormat="false" ht="15" hidden="false" customHeight="false" outlineLevel="0" collapsed="false">
      <c r="A13" s="16"/>
      <c r="B13" s="6"/>
      <c r="C13" s="6"/>
      <c r="D13" s="7"/>
      <c r="E13" s="17" t="str">
        <f aca="false">IF($A13="","",SUMIFS('Change Orders'!$E$5:$E$204,'Change Orders'!$C$5:$C$204,$A13,'Change Orders'!$D$5:$D$204,"Approved"))</f>
        <v/>
      </c>
      <c r="F13" s="17" t="str">
        <f aca="false">IF($A13="","",D13+E13)</f>
        <v/>
      </c>
      <c r="G13" s="17" t="str">
        <f aca="false">IF($A13="","",SUMIFS(Commitments!$G$5:$G$204,Commitments!$C$5:$C$204,$A13))</f>
        <v/>
      </c>
      <c r="H13" s="17" t="str">
        <f aca="false">IF($A13="","",SUMIFS(Costs!$F$5:$F$204,Costs!$C$5:$C$204,$A13)+SUMIFS(Labor!$G$5:$G$204,Labor!$C$5:$C$204,$A13))</f>
        <v/>
      </c>
      <c r="I13" s="17" t="str">
        <f aca="false">IF($A13="","",MAX(F13,H13+G13))</f>
        <v/>
      </c>
      <c r="J13" s="17" t="str">
        <f aca="false">IF($A13="","",I13-F13)</f>
        <v/>
      </c>
      <c r="K13" s="18" t="str">
        <f aca="false">IF($A13="","",IFERROR(H13/F13,0))</f>
        <v/>
      </c>
    </row>
    <row r="14" customFormat="false" ht="15" hidden="false" customHeight="false" outlineLevel="0" collapsed="false">
      <c r="A14" s="16"/>
      <c r="B14" s="6"/>
      <c r="C14" s="6"/>
      <c r="D14" s="7"/>
      <c r="E14" s="17" t="str">
        <f aca="false">IF($A14="","",SUMIFS('Change Orders'!$E$5:$E$204,'Change Orders'!$C$5:$C$204,$A14,'Change Orders'!$D$5:$D$204,"Approved"))</f>
        <v/>
      </c>
      <c r="F14" s="17" t="str">
        <f aca="false">IF($A14="","",D14+E14)</f>
        <v/>
      </c>
      <c r="G14" s="17" t="str">
        <f aca="false">IF($A14="","",SUMIFS(Commitments!$G$5:$G$204,Commitments!$C$5:$C$204,$A14))</f>
        <v/>
      </c>
      <c r="H14" s="17" t="str">
        <f aca="false">IF($A14="","",SUMIFS(Costs!$F$5:$F$204,Costs!$C$5:$C$204,$A14)+SUMIFS(Labor!$G$5:$G$204,Labor!$C$5:$C$204,$A14))</f>
        <v/>
      </c>
      <c r="I14" s="17" t="str">
        <f aca="false">IF($A14="","",MAX(F14,H14+G14))</f>
        <v/>
      </c>
      <c r="J14" s="17" t="str">
        <f aca="false">IF($A14="","",I14-F14)</f>
        <v/>
      </c>
      <c r="K14" s="18" t="str">
        <f aca="false">IF($A14="","",IFERROR(H14/F14,0))</f>
        <v/>
      </c>
    </row>
    <row r="15" customFormat="false" ht="15" hidden="false" customHeight="false" outlineLevel="0" collapsed="false">
      <c r="A15" s="16"/>
      <c r="B15" s="6"/>
      <c r="C15" s="6"/>
      <c r="D15" s="7"/>
      <c r="E15" s="17" t="str">
        <f aca="false">IF($A15="","",SUMIFS('Change Orders'!$E$5:$E$204,'Change Orders'!$C$5:$C$204,$A15,'Change Orders'!$D$5:$D$204,"Approved"))</f>
        <v/>
      </c>
      <c r="F15" s="17" t="str">
        <f aca="false">IF($A15="","",D15+E15)</f>
        <v/>
      </c>
      <c r="G15" s="17" t="str">
        <f aca="false">IF($A15="","",SUMIFS(Commitments!$G$5:$G$204,Commitments!$C$5:$C$204,$A15))</f>
        <v/>
      </c>
      <c r="H15" s="17" t="str">
        <f aca="false">IF($A15="","",SUMIFS(Costs!$F$5:$F$204,Costs!$C$5:$C$204,$A15)+SUMIFS(Labor!$G$5:$G$204,Labor!$C$5:$C$204,$A15))</f>
        <v/>
      </c>
      <c r="I15" s="17" t="str">
        <f aca="false">IF($A15="","",MAX(F15,H15+G15))</f>
        <v/>
      </c>
      <c r="J15" s="17" t="str">
        <f aca="false">IF($A15="","",I15-F15)</f>
        <v/>
      </c>
      <c r="K15" s="18" t="str">
        <f aca="false">IF($A15="","",IFERROR(H15/F15,0))</f>
        <v/>
      </c>
    </row>
    <row r="16" customFormat="false" ht="15" hidden="false" customHeight="false" outlineLevel="0" collapsed="false">
      <c r="A16" s="16"/>
      <c r="B16" s="6"/>
      <c r="C16" s="6"/>
      <c r="D16" s="7"/>
      <c r="E16" s="17" t="str">
        <f aca="false">IF($A16="","",SUMIFS('Change Orders'!$E$5:$E$204,'Change Orders'!$C$5:$C$204,$A16,'Change Orders'!$D$5:$D$204,"Approved"))</f>
        <v/>
      </c>
      <c r="F16" s="17" t="str">
        <f aca="false">IF($A16="","",D16+E16)</f>
        <v/>
      </c>
      <c r="G16" s="17" t="str">
        <f aca="false">IF($A16="","",SUMIFS(Commitments!$G$5:$G$204,Commitments!$C$5:$C$204,$A16))</f>
        <v/>
      </c>
      <c r="H16" s="17" t="str">
        <f aca="false">IF($A16="","",SUMIFS(Costs!$F$5:$F$204,Costs!$C$5:$C$204,$A16)+SUMIFS(Labor!$G$5:$G$204,Labor!$C$5:$C$204,$A16))</f>
        <v/>
      </c>
      <c r="I16" s="17" t="str">
        <f aca="false">IF($A16="","",MAX(F16,H16+G16))</f>
        <v/>
      </c>
      <c r="J16" s="17" t="str">
        <f aca="false">IF($A16="","",I16-F16)</f>
        <v/>
      </c>
      <c r="K16" s="18" t="str">
        <f aca="false">IF($A16="","",IFERROR(H16/F16,0))</f>
        <v/>
      </c>
    </row>
    <row r="17" customFormat="false" ht="15" hidden="false" customHeight="false" outlineLevel="0" collapsed="false">
      <c r="A17" s="16"/>
      <c r="B17" s="6"/>
      <c r="C17" s="6"/>
      <c r="D17" s="7"/>
      <c r="E17" s="17" t="str">
        <f aca="false">IF($A17="","",SUMIFS('Change Orders'!$E$5:$E$204,'Change Orders'!$C$5:$C$204,$A17,'Change Orders'!$D$5:$D$204,"Approved"))</f>
        <v/>
      </c>
      <c r="F17" s="17" t="str">
        <f aca="false">IF($A17="","",D17+E17)</f>
        <v/>
      </c>
      <c r="G17" s="17" t="str">
        <f aca="false">IF($A17="","",SUMIFS(Commitments!$G$5:$G$204,Commitments!$C$5:$C$204,$A17))</f>
        <v/>
      </c>
      <c r="H17" s="17" t="str">
        <f aca="false">IF($A17="","",SUMIFS(Costs!$F$5:$F$204,Costs!$C$5:$C$204,$A17)+SUMIFS(Labor!$G$5:$G$204,Labor!$C$5:$C$204,$A17))</f>
        <v/>
      </c>
      <c r="I17" s="17" t="str">
        <f aca="false">IF($A17="","",MAX(F17,H17+G17))</f>
        <v/>
      </c>
      <c r="J17" s="17" t="str">
        <f aca="false">IF($A17="","",I17-F17)</f>
        <v/>
      </c>
      <c r="K17" s="18" t="str">
        <f aca="false">IF($A17="","",IFERROR(H17/F17,0))</f>
        <v/>
      </c>
    </row>
    <row r="18" customFormat="false" ht="15" hidden="false" customHeight="false" outlineLevel="0" collapsed="false">
      <c r="A18" s="16"/>
      <c r="B18" s="6"/>
      <c r="C18" s="6"/>
      <c r="D18" s="7"/>
      <c r="E18" s="17" t="str">
        <f aca="false">IF($A18="","",SUMIFS('Change Orders'!$E$5:$E$204,'Change Orders'!$C$5:$C$204,$A18,'Change Orders'!$D$5:$D$204,"Approved"))</f>
        <v/>
      </c>
      <c r="F18" s="17" t="str">
        <f aca="false">IF($A18="","",D18+E18)</f>
        <v/>
      </c>
      <c r="G18" s="17" t="str">
        <f aca="false">IF($A18="","",SUMIFS(Commitments!$G$5:$G$204,Commitments!$C$5:$C$204,$A18))</f>
        <v/>
      </c>
      <c r="H18" s="17" t="str">
        <f aca="false">IF($A18="","",SUMIFS(Costs!$F$5:$F$204,Costs!$C$5:$C$204,$A18)+SUMIFS(Labor!$G$5:$G$204,Labor!$C$5:$C$204,$A18))</f>
        <v/>
      </c>
      <c r="I18" s="17" t="str">
        <f aca="false">IF($A18="","",MAX(F18,H18+G18))</f>
        <v/>
      </c>
      <c r="J18" s="17" t="str">
        <f aca="false">IF($A18="","",I18-F18)</f>
        <v/>
      </c>
      <c r="K18" s="18" t="str">
        <f aca="false">IF($A18="","",IFERROR(H18/F18,0))</f>
        <v/>
      </c>
    </row>
    <row r="19" customFormat="false" ht="15" hidden="false" customHeight="false" outlineLevel="0" collapsed="false">
      <c r="A19" s="16"/>
      <c r="B19" s="6"/>
      <c r="C19" s="6"/>
      <c r="D19" s="7"/>
      <c r="E19" s="17" t="str">
        <f aca="false">IF($A19="","",SUMIFS('Change Orders'!$E$5:$E$204,'Change Orders'!$C$5:$C$204,$A19,'Change Orders'!$D$5:$D$204,"Approved"))</f>
        <v/>
      </c>
      <c r="F19" s="17" t="str">
        <f aca="false">IF($A19="","",D19+E19)</f>
        <v/>
      </c>
      <c r="G19" s="17" t="str">
        <f aca="false">IF($A19="","",SUMIFS(Commitments!$G$5:$G$204,Commitments!$C$5:$C$204,$A19))</f>
        <v/>
      </c>
      <c r="H19" s="17" t="str">
        <f aca="false">IF($A19="","",SUMIFS(Costs!$F$5:$F$204,Costs!$C$5:$C$204,$A19)+SUMIFS(Labor!$G$5:$G$204,Labor!$C$5:$C$204,$A19))</f>
        <v/>
      </c>
      <c r="I19" s="17" t="str">
        <f aca="false">IF($A19="","",MAX(F19,H19+G19))</f>
        <v/>
      </c>
      <c r="J19" s="17" t="str">
        <f aca="false">IF($A19="","",I19-F19)</f>
        <v/>
      </c>
      <c r="K19" s="18" t="str">
        <f aca="false">IF($A19="","",IFERROR(H19/F19,0))</f>
        <v/>
      </c>
    </row>
    <row r="20" customFormat="false" ht="15" hidden="false" customHeight="false" outlineLevel="0" collapsed="false">
      <c r="A20" s="16"/>
      <c r="B20" s="6"/>
      <c r="C20" s="6"/>
      <c r="D20" s="7"/>
      <c r="E20" s="17" t="str">
        <f aca="false">IF($A20="","",SUMIFS('Change Orders'!$E$5:$E$204,'Change Orders'!$C$5:$C$204,$A20,'Change Orders'!$D$5:$D$204,"Approved"))</f>
        <v/>
      </c>
      <c r="F20" s="17" t="str">
        <f aca="false">IF($A20="","",D20+E20)</f>
        <v/>
      </c>
      <c r="G20" s="17" t="str">
        <f aca="false">IF($A20="","",SUMIFS(Commitments!$G$5:$G$204,Commitments!$C$5:$C$204,$A20))</f>
        <v/>
      </c>
      <c r="H20" s="17" t="str">
        <f aca="false">IF($A20="","",SUMIFS(Costs!$F$5:$F$204,Costs!$C$5:$C$204,$A20)+SUMIFS(Labor!$G$5:$G$204,Labor!$C$5:$C$204,$A20))</f>
        <v/>
      </c>
      <c r="I20" s="17" t="str">
        <f aca="false">IF($A20="","",MAX(F20,H20+G20))</f>
        <v/>
      </c>
      <c r="J20" s="17" t="str">
        <f aca="false">IF($A20="","",I20-F20)</f>
        <v/>
      </c>
      <c r="K20" s="18" t="str">
        <f aca="false">IF($A20="","",IFERROR(H20/F20,0))</f>
        <v/>
      </c>
    </row>
    <row r="21" customFormat="false" ht="15" hidden="false" customHeight="false" outlineLevel="0" collapsed="false">
      <c r="A21" s="16"/>
      <c r="B21" s="6"/>
      <c r="C21" s="6"/>
      <c r="D21" s="7"/>
      <c r="E21" s="17" t="str">
        <f aca="false">IF($A21="","",SUMIFS('Change Orders'!$E$5:$E$204,'Change Orders'!$C$5:$C$204,$A21,'Change Orders'!$D$5:$D$204,"Approved"))</f>
        <v/>
      </c>
      <c r="F21" s="17" t="str">
        <f aca="false">IF($A21="","",D21+E21)</f>
        <v/>
      </c>
      <c r="G21" s="17" t="str">
        <f aca="false">IF($A21="","",SUMIFS(Commitments!$G$5:$G$204,Commitments!$C$5:$C$204,$A21))</f>
        <v/>
      </c>
      <c r="H21" s="17" t="str">
        <f aca="false">IF($A21="","",SUMIFS(Costs!$F$5:$F$204,Costs!$C$5:$C$204,$A21)+SUMIFS(Labor!$G$5:$G$204,Labor!$C$5:$C$204,$A21))</f>
        <v/>
      </c>
      <c r="I21" s="17" t="str">
        <f aca="false">IF($A21="","",MAX(F21,H21+G21))</f>
        <v/>
      </c>
      <c r="J21" s="17" t="str">
        <f aca="false">IF($A21="","",I21-F21)</f>
        <v/>
      </c>
      <c r="K21" s="18" t="str">
        <f aca="false">IF($A21="","",IFERROR(H21/F21,0))</f>
        <v/>
      </c>
    </row>
    <row r="22" customFormat="false" ht="15" hidden="false" customHeight="false" outlineLevel="0" collapsed="false">
      <c r="A22" s="16"/>
      <c r="B22" s="6"/>
      <c r="C22" s="6"/>
      <c r="D22" s="7"/>
      <c r="E22" s="17" t="str">
        <f aca="false">IF($A22="","",SUMIFS('Change Orders'!$E$5:$E$204,'Change Orders'!$C$5:$C$204,$A22,'Change Orders'!$D$5:$D$204,"Approved"))</f>
        <v/>
      </c>
      <c r="F22" s="17" t="str">
        <f aca="false">IF($A22="","",D22+E22)</f>
        <v/>
      </c>
      <c r="G22" s="17" t="str">
        <f aca="false">IF($A22="","",SUMIFS(Commitments!$G$5:$G$204,Commitments!$C$5:$C$204,$A22))</f>
        <v/>
      </c>
      <c r="H22" s="17" t="str">
        <f aca="false">IF($A22="","",SUMIFS(Costs!$F$5:$F$204,Costs!$C$5:$C$204,$A22)+SUMIFS(Labor!$G$5:$G$204,Labor!$C$5:$C$204,$A22))</f>
        <v/>
      </c>
      <c r="I22" s="17" t="str">
        <f aca="false">IF($A22="","",MAX(F22,H22+G22))</f>
        <v/>
      </c>
      <c r="J22" s="17" t="str">
        <f aca="false">IF($A22="","",I22-F22)</f>
        <v/>
      </c>
      <c r="K22" s="18" t="str">
        <f aca="false">IF($A22="","",IFERROR(H22/F22,0))</f>
        <v/>
      </c>
    </row>
    <row r="23" customFormat="false" ht="15" hidden="false" customHeight="false" outlineLevel="0" collapsed="false">
      <c r="A23" s="16"/>
      <c r="B23" s="6"/>
      <c r="C23" s="6"/>
      <c r="D23" s="7"/>
      <c r="E23" s="17" t="str">
        <f aca="false">IF($A23="","",SUMIFS('Change Orders'!$E$5:$E$204,'Change Orders'!$C$5:$C$204,$A23,'Change Orders'!$D$5:$D$204,"Approved"))</f>
        <v/>
      </c>
      <c r="F23" s="17" t="str">
        <f aca="false">IF($A23="","",D23+E23)</f>
        <v/>
      </c>
      <c r="G23" s="17" t="str">
        <f aca="false">IF($A23="","",SUMIFS(Commitments!$G$5:$G$204,Commitments!$C$5:$C$204,$A23))</f>
        <v/>
      </c>
      <c r="H23" s="17" t="str">
        <f aca="false">IF($A23="","",SUMIFS(Costs!$F$5:$F$204,Costs!$C$5:$C$204,$A23)+SUMIFS(Labor!$G$5:$G$204,Labor!$C$5:$C$204,$A23))</f>
        <v/>
      </c>
      <c r="I23" s="17" t="str">
        <f aca="false">IF($A23="","",MAX(F23,H23+G23))</f>
        <v/>
      </c>
      <c r="J23" s="17" t="str">
        <f aca="false">IF($A23="","",I23-F23)</f>
        <v/>
      </c>
      <c r="K23" s="18" t="str">
        <f aca="false">IF($A23="","",IFERROR(H23/F23,0))</f>
        <v/>
      </c>
    </row>
    <row r="24" customFormat="false" ht="15" hidden="false" customHeight="false" outlineLevel="0" collapsed="false">
      <c r="A24" s="16"/>
      <c r="B24" s="6"/>
      <c r="C24" s="6"/>
      <c r="D24" s="7"/>
      <c r="E24" s="17" t="str">
        <f aca="false">IF($A24="","",SUMIFS('Change Orders'!$E$5:$E$204,'Change Orders'!$C$5:$C$204,$A24,'Change Orders'!$D$5:$D$204,"Approved"))</f>
        <v/>
      </c>
      <c r="F24" s="17" t="str">
        <f aca="false">IF($A24="","",D24+E24)</f>
        <v/>
      </c>
      <c r="G24" s="17" t="str">
        <f aca="false">IF($A24="","",SUMIFS(Commitments!$G$5:$G$204,Commitments!$C$5:$C$204,$A24))</f>
        <v/>
      </c>
      <c r="H24" s="17" t="str">
        <f aca="false">IF($A24="","",SUMIFS(Costs!$F$5:$F$204,Costs!$C$5:$C$204,$A24)+SUMIFS(Labor!$G$5:$G$204,Labor!$C$5:$C$204,$A24))</f>
        <v/>
      </c>
      <c r="I24" s="17" t="str">
        <f aca="false">IF($A24="","",MAX(F24,H24+G24))</f>
        <v/>
      </c>
      <c r="J24" s="17" t="str">
        <f aca="false">IF($A24="","",I24-F24)</f>
        <v/>
      </c>
      <c r="K24" s="18" t="str">
        <f aca="false">IF($A24="","",IFERROR(H24/F24,0))</f>
        <v/>
      </c>
    </row>
    <row r="25" customFormat="false" ht="15" hidden="false" customHeight="false" outlineLevel="0" collapsed="false">
      <c r="A25" s="16"/>
      <c r="B25" s="6"/>
      <c r="C25" s="6"/>
      <c r="D25" s="7"/>
      <c r="E25" s="17" t="str">
        <f aca="false">IF($A25="","",SUMIFS('Change Orders'!$E$5:$E$204,'Change Orders'!$C$5:$C$204,$A25,'Change Orders'!$D$5:$D$204,"Approved"))</f>
        <v/>
      </c>
      <c r="F25" s="17" t="str">
        <f aca="false">IF($A25="","",D25+E25)</f>
        <v/>
      </c>
      <c r="G25" s="17" t="str">
        <f aca="false">IF($A25="","",SUMIFS(Commitments!$G$5:$G$204,Commitments!$C$5:$C$204,$A25))</f>
        <v/>
      </c>
      <c r="H25" s="17" t="str">
        <f aca="false">IF($A25="","",SUMIFS(Costs!$F$5:$F$204,Costs!$C$5:$C$204,$A25)+SUMIFS(Labor!$G$5:$G$204,Labor!$C$5:$C$204,$A25))</f>
        <v/>
      </c>
      <c r="I25" s="17" t="str">
        <f aca="false">IF($A25="","",MAX(F25,H25+G25))</f>
        <v/>
      </c>
      <c r="J25" s="17" t="str">
        <f aca="false">IF($A25="","",I25-F25)</f>
        <v/>
      </c>
      <c r="K25" s="18" t="str">
        <f aca="false">IF($A25="","",IFERROR(H25/F25,0))</f>
        <v/>
      </c>
    </row>
    <row r="26" customFormat="false" ht="15" hidden="false" customHeight="false" outlineLevel="0" collapsed="false">
      <c r="A26" s="16"/>
      <c r="B26" s="6"/>
      <c r="C26" s="6"/>
      <c r="D26" s="7"/>
      <c r="E26" s="17" t="str">
        <f aca="false">IF($A26="","",SUMIFS('Change Orders'!$E$5:$E$204,'Change Orders'!$C$5:$C$204,$A26,'Change Orders'!$D$5:$D$204,"Approved"))</f>
        <v/>
      </c>
      <c r="F26" s="17" t="str">
        <f aca="false">IF($A26="","",D26+E26)</f>
        <v/>
      </c>
      <c r="G26" s="17" t="str">
        <f aca="false">IF($A26="","",SUMIFS(Commitments!$G$5:$G$204,Commitments!$C$5:$C$204,$A26))</f>
        <v/>
      </c>
      <c r="H26" s="17" t="str">
        <f aca="false">IF($A26="","",SUMIFS(Costs!$F$5:$F$204,Costs!$C$5:$C$204,$A26)+SUMIFS(Labor!$G$5:$G$204,Labor!$C$5:$C$204,$A26))</f>
        <v/>
      </c>
      <c r="I26" s="17" t="str">
        <f aca="false">IF($A26="","",MAX(F26,H26+G26))</f>
        <v/>
      </c>
      <c r="J26" s="17" t="str">
        <f aca="false">IF($A26="","",I26-F26)</f>
        <v/>
      </c>
      <c r="K26" s="18" t="str">
        <f aca="false">IF($A26="","",IFERROR(H26/F26,0))</f>
        <v/>
      </c>
    </row>
    <row r="27" customFormat="false" ht="15" hidden="false" customHeight="false" outlineLevel="0" collapsed="false">
      <c r="A27" s="16"/>
      <c r="B27" s="6"/>
      <c r="C27" s="6"/>
      <c r="D27" s="7"/>
      <c r="E27" s="17" t="str">
        <f aca="false">IF($A27="","",SUMIFS('Change Orders'!$E$5:$E$204,'Change Orders'!$C$5:$C$204,$A27,'Change Orders'!$D$5:$D$204,"Approved"))</f>
        <v/>
      </c>
      <c r="F27" s="17" t="str">
        <f aca="false">IF($A27="","",D27+E27)</f>
        <v/>
      </c>
      <c r="G27" s="17" t="str">
        <f aca="false">IF($A27="","",SUMIFS(Commitments!$G$5:$G$204,Commitments!$C$5:$C$204,$A27))</f>
        <v/>
      </c>
      <c r="H27" s="17" t="str">
        <f aca="false">IF($A27="","",SUMIFS(Costs!$F$5:$F$204,Costs!$C$5:$C$204,$A27)+SUMIFS(Labor!$G$5:$G$204,Labor!$C$5:$C$204,$A27))</f>
        <v/>
      </c>
      <c r="I27" s="17" t="str">
        <f aca="false">IF($A27="","",MAX(F27,H27+G27))</f>
        <v/>
      </c>
      <c r="J27" s="17" t="str">
        <f aca="false">IF($A27="","",I27-F27)</f>
        <v/>
      </c>
      <c r="K27" s="18" t="str">
        <f aca="false">IF($A27="","",IFERROR(H27/F27,0))</f>
        <v/>
      </c>
    </row>
    <row r="28" customFormat="false" ht="15" hidden="false" customHeight="false" outlineLevel="0" collapsed="false">
      <c r="A28" s="16"/>
      <c r="B28" s="6"/>
      <c r="C28" s="6"/>
      <c r="D28" s="7"/>
      <c r="E28" s="17" t="str">
        <f aca="false">IF($A28="","",SUMIFS('Change Orders'!$E$5:$E$204,'Change Orders'!$C$5:$C$204,$A28,'Change Orders'!$D$5:$D$204,"Approved"))</f>
        <v/>
      </c>
      <c r="F28" s="17" t="str">
        <f aca="false">IF($A28="","",D28+E28)</f>
        <v/>
      </c>
      <c r="G28" s="17" t="str">
        <f aca="false">IF($A28="","",SUMIFS(Commitments!$G$5:$G$204,Commitments!$C$5:$C$204,$A28))</f>
        <v/>
      </c>
      <c r="H28" s="17" t="str">
        <f aca="false">IF($A28="","",SUMIFS(Costs!$F$5:$F$204,Costs!$C$5:$C$204,$A28)+SUMIFS(Labor!$G$5:$G$204,Labor!$C$5:$C$204,$A28))</f>
        <v/>
      </c>
      <c r="I28" s="17" t="str">
        <f aca="false">IF($A28="","",MAX(F28,H28+G28))</f>
        <v/>
      </c>
      <c r="J28" s="17" t="str">
        <f aca="false">IF($A28="","",I28-F28)</f>
        <v/>
      </c>
      <c r="K28" s="18" t="str">
        <f aca="false">IF($A28="","",IFERROR(H28/F28,0))</f>
        <v/>
      </c>
    </row>
    <row r="29" customFormat="false" ht="15" hidden="false" customHeight="false" outlineLevel="0" collapsed="false">
      <c r="A29" s="16"/>
      <c r="B29" s="6"/>
      <c r="C29" s="6"/>
      <c r="D29" s="7"/>
      <c r="E29" s="17" t="str">
        <f aca="false">IF($A29="","",SUMIFS('Change Orders'!$E$5:$E$204,'Change Orders'!$C$5:$C$204,$A29,'Change Orders'!$D$5:$D$204,"Approved"))</f>
        <v/>
      </c>
      <c r="F29" s="17" t="str">
        <f aca="false">IF($A29="","",D29+E29)</f>
        <v/>
      </c>
      <c r="G29" s="17" t="str">
        <f aca="false">IF($A29="","",SUMIFS(Commitments!$G$5:$G$204,Commitments!$C$5:$C$204,$A29))</f>
        <v/>
      </c>
      <c r="H29" s="17" t="str">
        <f aca="false">IF($A29="","",SUMIFS(Costs!$F$5:$F$204,Costs!$C$5:$C$204,$A29)+SUMIFS(Labor!$G$5:$G$204,Labor!$C$5:$C$204,$A29))</f>
        <v/>
      </c>
      <c r="I29" s="17" t="str">
        <f aca="false">IF($A29="","",MAX(F29,H29+G29))</f>
        <v/>
      </c>
      <c r="J29" s="17" t="str">
        <f aca="false">IF($A29="","",I29-F29)</f>
        <v/>
      </c>
      <c r="K29" s="18" t="str">
        <f aca="false">IF($A29="","",IFERROR(H29/F29,0))</f>
        <v/>
      </c>
    </row>
    <row r="30" customFormat="false" ht="15" hidden="false" customHeight="false" outlineLevel="0" collapsed="false">
      <c r="A30" s="16"/>
      <c r="B30" s="6"/>
      <c r="C30" s="6"/>
      <c r="D30" s="7"/>
      <c r="E30" s="17" t="str">
        <f aca="false">IF($A30="","",SUMIFS('Change Orders'!$E$5:$E$204,'Change Orders'!$C$5:$C$204,$A30,'Change Orders'!$D$5:$D$204,"Approved"))</f>
        <v/>
      </c>
      <c r="F30" s="17" t="str">
        <f aca="false">IF($A30="","",D30+E30)</f>
        <v/>
      </c>
      <c r="G30" s="17" t="str">
        <f aca="false">IF($A30="","",SUMIFS(Commitments!$G$5:$G$204,Commitments!$C$5:$C$204,$A30))</f>
        <v/>
      </c>
      <c r="H30" s="17" t="str">
        <f aca="false">IF($A30="","",SUMIFS(Costs!$F$5:$F$204,Costs!$C$5:$C$204,$A30)+SUMIFS(Labor!$G$5:$G$204,Labor!$C$5:$C$204,$A30))</f>
        <v/>
      </c>
      <c r="I30" s="17" t="str">
        <f aca="false">IF($A30="","",MAX(F30,H30+G30))</f>
        <v/>
      </c>
      <c r="J30" s="17" t="str">
        <f aca="false">IF($A30="","",I30-F30)</f>
        <v/>
      </c>
      <c r="K30" s="18" t="str">
        <f aca="false">IF($A30="","",IFERROR(H30/F30,0))</f>
        <v/>
      </c>
    </row>
    <row r="31" customFormat="false" ht="15" hidden="false" customHeight="false" outlineLevel="0" collapsed="false">
      <c r="A31" s="16"/>
      <c r="B31" s="6"/>
      <c r="C31" s="6"/>
      <c r="D31" s="7"/>
      <c r="E31" s="17" t="str">
        <f aca="false">IF($A31="","",SUMIFS('Change Orders'!$E$5:$E$204,'Change Orders'!$C$5:$C$204,$A31,'Change Orders'!$D$5:$D$204,"Approved"))</f>
        <v/>
      </c>
      <c r="F31" s="17" t="str">
        <f aca="false">IF($A31="","",D31+E31)</f>
        <v/>
      </c>
      <c r="G31" s="17" t="str">
        <f aca="false">IF($A31="","",SUMIFS(Commitments!$G$5:$G$204,Commitments!$C$5:$C$204,$A31))</f>
        <v/>
      </c>
      <c r="H31" s="17" t="str">
        <f aca="false">IF($A31="","",SUMIFS(Costs!$F$5:$F$204,Costs!$C$5:$C$204,$A31)+SUMIFS(Labor!$G$5:$G$204,Labor!$C$5:$C$204,$A31))</f>
        <v/>
      </c>
      <c r="I31" s="17" t="str">
        <f aca="false">IF($A31="","",MAX(F31,H31+G31))</f>
        <v/>
      </c>
      <c r="J31" s="17" t="str">
        <f aca="false">IF($A31="","",I31-F31)</f>
        <v/>
      </c>
      <c r="K31" s="18" t="str">
        <f aca="false">IF($A31="","",IFERROR(H31/F31,0))</f>
        <v/>
      </c>
    </row>
    <row r="32" customFormat="false" ht="15" hidden="false" customHeight="false" outlineLevel="0" collapsed="false">
      <c r="A32" s="16"/>
      <c r="B32" s="6"/>
      <c r="C32" s="6"/>
      <c r="D32" s="7"/>
      <c r="E32" s="17" t="str">
        <f aca="false">IF($A32="","",SUMIFS('Change Orders'!$E$5:$E$204,'Change Orders'!$C$5:$C$204,$A32,'Change Orders'!$D$5:$D$204,"Approved"))</f>
        <v/>
      </c>
      <c r="F32" s="17" t="str">
        <f aca="false">IF($A32="","",D32+E32)</f>
        <v/>
      </c>
      <c r="G32" s="17" t="str">
        <f aca="false">IF($A32="","",SUMIFS(Commitments!$G$5:$G$204,Commitments!$C$5:$C$204,$A32))</f>
        <v/>
      </c>
      <c r="H32" s="17" t="str">
        <f aca="false">IF($A32="","",SUMIFS(Costs!$F$5:$F$204,Costs!$C$5:$C$204,$A32)+SUMIFS(Labor!$G$5:$G$204,Labor!$C$5:$C$204,$A32))</f>
        <v/>
      </c>
      <c r="I32" s="17" t="str">
        <f aca="false">IF($A32="","",MAX(F32,H32+G32))</f>
        <v/>
      </c>
      <c r="J32" s="17" t="str">
        <f aca="false">IF($A32="","",I32-F32)</f>
        <v/>
      </c>
      <c r="K32" s="18" t="str">
        <f aca="false">IF($A32="","",IFERROR(H32/F32,0))</f>
        <v/>
      </c>
    </row>
    <row r="33" customFormat="false" ht="15" hidden="false" customHeight="false" outlineLevel="0" collapsed="false">
      <c r="A33" s="16"/>
      <c r="B33" s="6"/>
      <c r="C33" s="6"/>
      <c r="D33" s="7"/>
      <c r="E33" s="17" t="str">
        <f aca="false">IF($A33="","",SUMIFS('Change Orders'!$E$5:$E$204,'Change Orders'!$C$5:$C$204,$A33,'Change Orders'!$D$5:$D$204,"Approved"))</f>
        <v/>
      </c>
      <c r="F33" s="17" t="str">
        <f aca="false">IF($A33="","",D33+E33)</f>
        <v/>
      </c>
      <c r="G33" s="17" t="str">
        <f aca="false">IF($A33="","",SUMIFS(Commitments!$G$5:$G$204,Commitments!$C$5:$C$204,$A33))</f>
        <v/>
      </c>
      <c r="H33" s="17" t="str">
        <f aca="false">IF($A33="","",SUMIFS(Costs!$F$5:$F$204,Costs!$C$5:$C$204,$A33)+SUMIFS(Labor!$G$5:$G$204,Labor!$C$5:$C$204,$A33))</f>
        <v/>
      </c>
      <c r="I33" s="17" t="str">
        <f aca="false">IF($A33="","",MAX(F33,H33+G33))</f>
        <v/>
      </c>
      <c r="J33" s="17" t="str">
        <f aca="false">IF($A33="","",I33-F33)</f>
        <v/>
      </c>
      <c r="K33" s="18" t="str">
        <f aca="false">IF($A33="","",IFERROR(H33/F33,0))</f>
        <v/>
      </c>
    </row>
    <row r="34" customFormat="false" ht="15" hidden="false" customHeight="false" outlineLevel="0" collapsed="false">
      <c r="A34" s="16"/>
      <c r="B34" s="6"/>
      <c r="C34" s="6"/>
      <c r="D34" s="7"/>
      <c r="E34" s="17" t="str">
        <f aca="false">IF($A34="","",SUMIFS('Change Orders'!$E$5:$E$204,'Change Orders'!$C$5:$C$204,$A34,'Change Orders'!$D$5:$D$204,"Approved"))</f>
        <v/>
      </c>
      <c r="F34" s="17" t="str">
        <f aca="false">IF($A34="","",D34+E34)</f>
        <v/>
      </c>
      <c r="G34" s="17" t="str">
        <f aca="false">IF($A34="","",SUMIFS(Commitments!$G$5:$G$204,Commitments!$C$5:$C$204,$A34))</f>
        <v/>
      </c>
      <c r="H34" s="17" t="str">
        <f aca="false">IF($A34="","",SUMIFS(Costs!$F$5:$F$204,Costs!$C$5:$C$204,$A34)+SUMIFS(Labor!$G$5:$G$204,Labor!$C$5:$C$204,$A34))</f>
        <v/>
      </c>
      <c r="I34" s="17" t="str">
        <f aca="false">IF($A34="","",MAX(F34,H34+G34))</f>
        <v/>
      </c>
      <c r="J34" s="17" t="str">
        <f aca="false">IF($A34="","",I34-F34)</f>
        <v/>
      </c>
      <c r="K34" s="18" t="str">
        <f aca="false">IF($A34="","",IFERROR(H34/F34,0))</f>
        <v/>
      </c>
    </row>
    <row r="35" customFormat="false" ht="15" hidden="false" customHeight="false" outlineLevel="0" collapsed="false">
      <c r="A35" s="16"/>
      <c r="B35" s="6"/>
      <c r="C35" s="6"/>
      <c r="D35" s="7"/>
      <c r="E35" s="17" t="str">
        <f aca="false">IF($A35="","",SUMIFS('Change Orders'!$E$5:$E$204,'Change Orders'!$C$5:$C$204,$A35,'Change Orders'!$D$5:$D$204,"Approved"))</f>
        <v/>
      </c>
      <c r="F35" s="17" t="str">
        <f aca="false">IF($A35="","",D35+E35)</f>
        <v/>
      </c>
      <c r="G35" s="17" t="str">
        <f aca="false">IF($A35="","",SUMIFS(Commitments!$G$5:$G$204,Commitments!$C$5:$C$204,$A35))</f>
        <v/>
      </c>
      <c r="H35" s="17" t="str">
        <f aca="false">IF($A35="","",SUMIFS(Costs!$F$5:$F$204,Costs!$C$5:$C$204,$A35)+SUMIFS(Labor!$G$5:$G$204,Labor!$C$5:$C$204,$A35))</f>
        <v/>
      </c>
      <c r="I35" s="17" t="str">
        <f aca="false">IF($A35="","",MAX(F35,H35+G35))</f>
        <v/>
      </c>
      <c r="J35" s="17" t="str">
        <f aca="false">IF($A35="","",I35-F35)</f>
        <v/>
      </c>
      <c r="K35" s="18" t="str">
        <f aca="false">IF($A35="","",IFERROR(H35/F35,0))</f>
        <v/>
      </c>
    </row>
    <row r="36" customFormat="false" ht="15" hidden="false" customHeight="false" outlineLevel="0" collapsed="false">
      <c r="A36" s="16"/>
      <c r="B36" s="6"/>
      <c r="C36" s="6"/>
      <c r="D36" s="7"/>
      <c r="E36" s="17" t="str">
        <f aca="false">IF($A36="","",SUMIFS('Change Orders'!$E$5:$E$204,'Change Orders'!$C$5:$C$204,$A36,'Change Orders'!$D$5:$D$204,"Approved"))</f>
        <v/>
      </c>
      <c r="F36" s="17" t="str">
        <f aca="false">IF($A36="","",D36+E36)</f>
        <v/>
      </c>
      <c r="G36" s="17" t="str">
        <f aca="false">IF($A36="","",SUMIFS(Commitments!$G$5:$G$204,Commitments!$C$5:$C$204,$A36))</f>
        <v/>
      </c>
      <c r="H36" s="17" t="str">
        <f aca="false">IF($A36="","",SUMIFS(Costs!$F$5:$F$204,Costs!$C$5:$C$204,$A36)+SUMIFS(Labor!$G$5:$G$204,Labor!$C$5:$C$204,$A36))</f>
        <v/>
      </c>
      <c r="I36" s="17" t="str">
        <f aca="false">IF($A36="","",MAX(F36,H36+G36))</f>
        <v/>
      </c>
      <c r="J36" s="17" t="str">
        <f aca="false">IF($A36="","",I36-F36)</f>
        <v/>
      </c>
      <c r="K36" s="18" t="str">
        <f aca="false">IF($A36="","",IFERROR(H36/F36,0))</f>
        <v/>
      </c>
    </row>
    <row r="37" customFormat="false" ht="15" hidden="false" customHeight="false" outlineLevel="0" collapsed="false">
      <c r="A37" s="16"/>
      <c r="B37" s="6"/>
      <c r="C37" s="6"/>
      <c r="D37" s="7"/>
      <c r="E37" s="17" t="str">
        <f aca="false">IF($A37="","",SUMIFS('Change Orders'!$E$5:$E$204,'Change Orders'!$C$5:$C$204,$A37,'Change Orders'!$D$5:$D$204,"Approved"))</f>
        <v/>
      </c>
      <c r="F37" s="17" t="str">
        <f aca="false">IF($A37="","",D37+E37)</f>
        <v/>
      </c>
      <c r="G37" s="17" t="str">
        <f aca="false">IF($A37="","",SUMIFS(Commitments!$G$5:$G$204,Commitments!$C$5:$C$204,$A37))</f>
        <v/>
      </c>
      <c r="H37" s="17" t="str">
        <f aca="false">IF($A37="","",SUMIFS(Costs!$F$5:$F$204,Costs!$C$5:$C$204,$A37)+SUMIFS(Labor!$G$5:$G$204,Labor!$C$5:$C$204,$A37))</f>
        <v/>
      </c>
      <c r="I37" s="17" t="str">
        <f aca="false">IF($A37="","",MAX(F37,H37+G37))</f>
        <v/>
      </c>
      <c r="J37" s="17" t="str">
        <f aca="false">IF($A37="","",I37-F37)</f>
        <v/>
      </c>
      <c r="K37" s="18" t="str">
        <f aca="false">IF($A37="","",IFERROR(H37/F37,0))</f>
        <v/>
      </c>
    </row>
    <row r="38" customFormat="false" ht="15" hidden="false" customHeight="false" outlineLevel="0" collapsed="false">
      <c r="A38" s="16"/>
      <c r="B38" s="6"/>
      <c r="C38" s="6"/>
      <c r="D38" s="7"/>
      <c r="E38" s="17" t="str">
        <f aca="false">IF($A38="","",SUMIFS('Change Orders'!$E$5:$E$204,'Change Orders'!$C$5:$C$204,$A38,'Change Orders'!$D$5:$D$204,"Approved"))</f>
        <v/>
      </c>
      <c r="F38" s="17" t="str">
        <f aca="false">IF($A38="","",D38+E38)</f>
        <v/>
      </c>
      <c r="G38" s="17" t="str">
        <f aca="false">IF($A38="","",SUMIFS(Commitments!$G$5:$G$204,Commitments!$C$5:$C$204,$A38))</f>
        <v/>
      </c>
      <c r="H38" s="17" t="str">
        <f aca="false">IF($A38="","",SUMIFS(Costs!$F$5:$F$204,Costs!$C$5:$C$204,$A38)+SUMIFS(Labor!$G$5:$G$204,Labor!$C$5:$C$204,$A38))</f>
        <v/>
      </c>
      <c r="I38" s="17" t="str">
        <f aca="false">IF($A38="","",MAX(F38,H38+G38))</f>
        <v/>
      </c>
      <c r="J38" s="17" t="str">
        <f aca="false">IF($A38="","",I38-F38)</f>
        <v/>
      </c>
      <c r="K38" s="18" t="str">
        <f aca="false">IF($A38="","",IFERROR(H38/F38,0))</f>
        <v/>
      </c>
    </row>
    <row r="39" customFormat="false" ht="15" hidden="false" customHeight="false" outlineLevel="0" collapsed="false">
      <c r="A39" s="16"/>
      <c r="B39" s="6"/>
      <c r="C39" s="6"/>
      <c r="D39" s="7"/>
      <c r="E39" s="17" t="str">
        <f aca="false">IF($A39="","",SUMIFS('Change Orders'!$E$5:$E$204,'Change Orders'!$C$5:$C$204,$A39,'Change Orders'!$D$5:$D$204,"Approved"))</f>
        <v/>
      </c>
      <c r="F39" s="17" t="str">
        <f aca="false">IF($A39="","",D39+E39)</f>
        <v/>
      </c>
      <c r="G39" s="17" t="str">
        <f aca="false">IF($A39="","",SUMIFS(Commitments!$G$5:$G$204,Commitments!$C$5:$C$204,$A39))</f>
        <v/>
      </c>
      <c r="H39" s="17" t="str">
        <f aca="false">IF($A39="","",SUMIFS(Costs!$F$5:$F$204,Costs!$C$5:$C$204,$A39)+SUMIFS(Labor!$G$5:$G$204,Labor!$C$5:$C$204,$A39))</f>
        <v/>
      </c>
      <c r="I39" s="17" t="str">
        <f aca="false">IF($A39="","",MAX(F39,H39+G39))</f>
        <v/>
      </c>
      <c r="J39" s="17" t="str">
        <f aca="false">IF($A39="","",I39-F39)</f>
        <v/>
      </c>
      <c r="K39" s="18" t="str">
        <f aca="false">IF($A39="","",IFERROR(H39/F39,0))</f>
        <v/>
      </c>
    </row>
    <row r="40" customFormat="false" ht="15" hidden="false" customHeight="false" outlineLevel="0" collapsed="false">
      <c r="A40" s="16"/>
      <c r="B40" s="6"/>
      <c r="C40" s="6"/>
      <c r="D40" s="7"/>
      <c r="E40" s="17" t="str">
        <f aca="false">IF($A40="","",SUMIFS('Change Orders'!$E$5:$E$204,'Change Orders'!$C$5:$C$204,$A40,'Change Orders'!$D$5:$D$204,"Approved"))</f>
        <v/>
      </c>
      <c r="F40" s="17" t="str">
        <f aca="false">IF($A40="","",D40+E40)</f>
        <v/>
      </c>
      <c r="G40" s="17" t="str">
        <f aca="false">IF($A40="","",SUMIFS(Commitments!$G$5:$G$204,Commitments!$C$5:$C$204,$A40))</f>
        <v/>
      </c>
      <c r="H40" s="17" t="str">
        <f aca="false">IF($A40="","",SUMIFS(Costs!$F$5:$F$204,Costs!$C$5:$C$204,$A40)+SUMIFS(Labor!$G$5:$G$204,Labor!$C$5:$C$204,$A40))</f>
        <v/>
      </c>
      <c r="I40" s="17" t="str">
        <f aca="false">IF($A40="","",MAX(F40,H40+G40))</f>
        <v/>
      </c>
      <c r="J40" s="17" t="str">
        <f aca="false">IF($A40="","",I40-F40)</f>
        <v/>
      </c>
      <c r="K40" s="18" t="str">
        <f aca="false">IF($A40="","",IFERROR(H40/F40,0))</f>
        <v/>
      </c>
    </row>
    <row r="41" customFormat="false" ht="15" hidden="false" customHeight="false" outlineLevel="0" collapsed="false">
      <c r="A41" s="16"/>
      <c r="B41" s="6"/>
      <c r="C41" s="6"/>
      <c r="D41" s="7"/>
      <c r="E41" s="17" t="str">
        <f aca="false">IF($A41="","",SUMIFS('Change Orders'!$E$5:$E$204,'Change Orders'!$C$5:$C$204,$A41,'Change Orders'!$D$5:$D$204,"Approved"))</f>
        <v/>
      </c>
      <c r="F41" s="17" t="str">
        <f aca="false">IF($A41="","",D41+E41)</f>
        <v/>
      </c>
      <c r="G41" s="17" t="str">
        <f aca="false">IF($A41="","",SUMIFS(Commitments!$G$5:$G$204,Commitments!$C$5:$C$204,$A41))</f>
        <v/>
      </c>
      <c r="H41" s="17" t="str">
        <f aca="false">IF($A41="","",SUMIFS(Costs!$F$5:$F$204,Costs!$C$5:$C$204,$A41)+SUMIFS(Labor!$G$5:$G$204,Labor!$C$5:$C$204,$A41))</f>
        <v/>
      </c>
      <c r="I41" s="17" t="str">
        <f aca="false">IF($A41="","",MAX(F41,H41+G41))</f>
        <v/>
      </c>
      <c r="J41" s="17" t="str">
        <f aca="false">IF($A41="","",I41-F41)</f>
        <v/>
      </c>
      <c r="K41" s="18" t="str">
        <f aca="false">IF($A41="","",IFERROR(H41/F41,0))</f>
        <v/>
      </c>
    </row>
    <row r="42" customFormat="false" ht="15" hidden="false" customHeight="false" outlineLevel="0" collapsed="false">
      <c r="A42" s="16"/>
      <c r="B42" s="6"/>
      <c r="C42" s="6"/>
      <c r="D42" s="7"/>
      <c r="E42" s="17" t="str">
        <f aca="false">IF($A42="","",SUMIFS('Change Orders'!$E$5:$E$204,'Change Orders'!$C$5:$C$204,$A42,'Change Orders'!$D$5:$D$204,"Approved"))</f>
        <v/>
      </c>
      <c r="F42" s="17" t="str">
        <f aca="false">IF($A42="","",D42+E42)</f>
        <v/>
      </c>
      <c r="G42" s="17" t="str">
        <f aca="false">IF($A42="","",SUMIFS(Commitments!$G$5:$G$204,Commitments!$C$5:$C$204,$A42))</f>
        <v/>
      </c>
      <c r="H42" s="17" t="str">
        <f aca="false">IF($A42="","",SUMIFS(Costs!$F$5:$F$204,Costs!$C$5:$C$204,$A42)+SUMIFS(Labor!$G$5:$G$204,Labor!$C$5:$C$204,$A42))</f>
        <v/>
      </c>
      <c r="I42" s="17" t="str">
        <f aca="false">IF($A42="","",MAX(F42,H42+G42))</f>
        <v/>
      </c>
      <c r="J42" s="17" t="str">
        <f aca="false">IF($A42="","",I42-F42)</f>
        <v/>
      </c>
      <c r="K42" s="18" t="str">
        <f aca="false">IF($A42="","",IFERROR(H42/F42,0))</f>
        <v/>
      </c>
    </row>
    <row r="43" customFormat="false" ht="15" hidden="false" customHeight="false" outlineLevel="0" collapsed="false">
      <c r="A43" s="16"/>
      <c r="B43" s="6"/>
      <c r="C43" s="6"/>
      <c r="D43" s="7"/>
      <c r="E43" s="17" t="str">
        <f aca="false">IF($A43="","",SUMIFS('Change Orders'!$E$5:$E$204,'Change Orders'!$C$5:$C$204,$A43,'Change Orders'!$D$5:$D$204,"Approved"))</f>
        <v/>
      </c>
      <c r="F43" s="17" t="str">
        <f aca="false">IF($A43="","",D43+E43)</f>
        <v/>
      </c>
      <c r="G43" s="17" t="str">
        <f aca="false">IF($A43="","",SUMIFS(Commitments!$G$5:$G$204,Commitments!$C$5:$C$204,$A43))</f>
        <v/>
      </c>
      <c r="H43" s="17" t="str">
        <f aca="false">IF($A43="","",SUMIFS(Costs!$F$5:$F$204,Costs!$C$5:$C$204,$A43)+SUMIFS(Labor!$G$5:$G$204,Labor!$C$5:$C$204,$A43))</f>
        <v/>
      </c>
      <c r="I43" s="17" t="str">
        <f aca="false">IF($A43="","",MAX(F43,H43+G43))</f>
        <v/>
      </c>
      <c r="J43" s="17" t="str">
        <f aca="false">IF($A43="","",I43-F43)</f>
        <v/>
      </c>
      <c r="K43" s="18" t="str">
        <f aca="false">IF($A43="","",IFERROR(H43/F43,0))</f>
        <v/>
      </c>
    </row>
    <row r="44" customFormat="false" ht="15" hidden="false" customHeight="false" outlineLevel="0" collapsed="false">
      <c r="A44" s="16"/>
      <c r="B44" s="6"/>
      <c r="C44" s="6"/>
      <c r="D44" s="7"/>
      <c r="E44" s="17" t="str">
        <f aca="false">IF($A44="","",SUMIFS('Change Orders'!$E$5:$E$204,'Change Orders'!$C$5:$C$204,$A44,'Change Orders'!$D$5:$D$204,"Approved"))</f>
        <v/>
      </c>
      <c r="F44" s="17" t="str">
        <f aca="false">IF($A44="","",D44+E44)</f>
        <v/>
      </c>
      <c r="G44" s="17" t="str">
        <f aca="false">IF($A44="","",SUMIFS(Commitments!$G$5:$G$204,Commitments!$C$5:$C$204,$A44))</f>
        <v/>
      </c>
      <c r="H44" s="17" t="str">
        <f aca="false">IF($A44="","",SUMIFS(Costs!$F$5:$F$204,Costs!$C$5:$C$204,$A44)+SUMIFS(Labor!$G$5:$G$204,Labor!$C$5:$C$204,$A44))</f>
        <v/>
      </c>
      <c r="I44" s="17" t="str">
        <f aca="false">IF($A44="","",MAX(F44,H44+G44))</f>
        <v/>
      </c>
      <c r="J44" s="17" t="str">
        <f aca="false">IF($A44="","",I44-F44)</f>
        <v/>
      </c>
      <c r="K44" s="18" t="str">
        <f aca="false">IF($A44="","",IFERROR(H44/F44,0))</f>
        <v/>
      </c>
    </row>
    <row r="45" customFormat="false" ht="15" hidden="false" customHeight="false" outlineLevel="0" collapsed="false">
      <c r="A45" s="9" t="s">
        <v>86</v>
      </c>
      <c r="D45" s="19" t="n">
        <f aca="false">SUM(D5:D44)</f>
        <v>150000</v>
      </c>
      <c r="E45" s="19" t="n">
        <f aca="false">SUM(E5:E44)</f>
        <v>2400</v>
      </c>
      <c r="F45" s="19" t="n">
        <f aca="false">SUM(F5:F44)</f>
        <v>152400</v>
      </c>
      <c r="G45" s="19" t="n">
        <f aca="false">SUM(G5:G44)</f>
        <v>35400</v>
      </c>
      <c r="H45" s="19" t="n">
        <f aca="false">SUM(H5:H44)</f>
        <v>27077.813</v>
      </c>
      <c r="I45" s="19" t="n">
        <f aca="false">SUM(I5:I44)</f>
        <v>152400</v>
      </c>
      <c r="J45" s="19" t="n">
        <f aca="false">SUM(J5:J44)</f>
        <v>0</v>
      </c>
      <c r="K45" s="20" t="n">
        <f aca="false">IFERROR(H45/F45,0)</f>
        <v>0.17767593832021</v>
      </c>
    </row>
    <row r="47" customFormat="false" ht="15" hidden="false" customHeight="false" outlineLevel="0" collapsed="false">
      <c r="A47" s="2" t="s">
        <v>87</v>
      </c>
    </row>
  </sheetData>
  <dataValidations count="1">
    <dataValidation allowBlank="true" errorStyle="stop" operator="between" showDropDown="false" showErrorMessage="false" showInputMessage="false" sqref="C5:C44" type="list">
      <formula1>"Labor,Material,Equipment,Subcontract,Other"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6" min="5" style="0" width="16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88</v>
      </c>
    </row>
    <row r="3" customFormat="false" ht="15" hidden="false" customHeight="false" outlineLevel="0" collapsed="false">
      <c r="C3" s="9" t="s">
        <v>89</v>
      </c>
      <c r="D3" s="21" t="n">
        <f aca="false">SUM(D5:D204)</f>
        <v>248</v>
      </c>
      <c r="G3" s="22" t="n">
        <f aca="false">SUM(G5:G204)</f>
        <v>9627.813</v>
      </c>
    </row>
    <row r="4" customFormat="false" ht="43.5" hidden="false" customHeight="true" outlineLevel="0" collapsed="false">
      <c r="A4" s="15" t="s">
        <v>90</v>
      </c>
      <c r="B4" s="15" t="s">
        <v>91</v>
      </c>
      <c r="C4" s="15" t="s">
        <v>54</v>
      </c>
      <c r="D4" s="15" t="s">
        <v>92</v>
      </c>
      <c r="E4" s="15" t="s">
        <v>93</v>
      </c>
      <c r="F4" s="15" t="s">
        <v>94</v>
      </c>
      <c r="G4" s="15" t="s">
        <v>95</v>
      </c>
    </row>
    <row r="5" customFormat="false" ht="15" hidden="false" customHeight="false" outlineLevel="0" collapsed="false">
      <c r="A5" s="23" t="n">
        <v>46279</v>
      </c>
      <c r="B5" s="6" t="s">
        <v>96</v>
      </c>
      <c r="C5" s="16" t="s">
        <v>65</v>
      </c>
      <c r="D5" s="24" t="n">
        <v>40</v>
      </c>
      <c r="E5" s="25" t="n">
        <v>38</v>
      </c>
      <c r="F5" s="26" t="n">
        <f aca="false">IF(E5="","",E5*(1+'Job Setup'!$B$17)+'Job Setup'!$B$18)</f>
        <v>45.201</v>
      </c>
      <c r="G5" s="27" t="n">
        <f aca="false">IF(OR(D5="",F5=""),0,D5*F5)</f>
        <v>1808.04</v>
      </c>
    </row>
    <row r="6" customFormat="false" ht="15" hidden="false" customHeight="false" outlineLevel="0" collapsed="false">
      <c r="A6" s="23" t="n">
        <v>46279</v>
      </c>
      <c r="B6" s="6" t="s">
        <v>97</v>
      </c>
      <c r="C6" s="16" t="s">
        <v>65</v>
      </c>
      <c r="D6" s="24" t="n">
        <v>40</v>
      </c>
      <c r="E6" s="25" t="n">
        <v>36.5</v>
      </c>
      <c r="F6" s="26" t="n">
        <f aca="false">IF(E6="","",E6*(1+'Job Setup'!$B$17)+'Job Setup'!$B$18)</f>
        <v>43.41675</v>
      </c>
      <c r="G6" s="27" t="n">
        <f aca="false">IF(OR(D6="",F6=""),0,D6*F6)</f>
        <v>1736.67</v>
      </c>
    </row>
    <row r="7" customFormat="false" ht="15" hidden="false" customHeight="false" outlineLevel="0" collapsed="false">
      <c r="A7" s="23" t="n">
        <v>46279</v>
      </c>
      <c r="B7" s="6" t="s">
        <v>98</v>
      </c>
      <c r="C7" s="16" t="s">
        <v>65</v>
      </c>
      <c r="D7" s="24" t="n">
        <v>40</v>
      </c>
      <c r="E7" s="25" t="n">
        <v>22</v>
      </c>
      <c r="F7" s="26" t="n">
        <f aca="false">IF(E7="","",E7*(1+'Job Setup'!$B$17)+'Job Setup'!$B$18)</f>
        <v>26.169</v>
      </c>
      <c r="G7" s="27" t="n">
        <f aca="false">IF(OR(D7="",F7=""),0,D7*F7)</f>
        <v>1046.76</v>
      </c>
    </row>
    <row r="8" customFormat="false" ht="15" hidden="false" customHeight="false" outlineLevel="0" collapsed="false">
      <c r="A8" s="23" t="n">
        <v>46286</v>
      </c>
      <c r="B8" s="6" t="s">
        <v>96</v>
      </c>
      <c r="C8" s="16" t="s">
        <v>65</v>
      </c>
      <c r="D8" s="24" t="n">
        <v>38</v>
      </c>
      <c r="E8" s="25" t="n">
        <v>38</v>
      </c>
      <c r="F8" s="26" t="n">
        <f aca="false">IF(E8="","",E8*(1+'Job Setup'!$B$17)+'Job Setup'!$B$18)</f>
        <v>45.201</v>
      </c>
      <c r="G8" s="27" t="n">
        <f aca="false">IF(OR(D8="",F8=""),0,D8*F8)</f>
        <v>1717.638</v>
      </c>
    </row>
    <row r="9" customFormat="false" ht="15" hidden="false" customHeight="false" outlineLevel="0" collapsed="false">
      <c r="A9" s="23" t="n">
        <v>46286</v>
      </c>
      <c r="B9" s="6" t="s">
        <v>97</v>
      </c>
      <c r="C9" s="16" t="s">
        <v>65</v>
      </c>
      <c r="D9" s="24" t="n">
        <v>40</v>
      </c>
      <c r="E9" s="25" t="n">
        <v>36.5</v>
      </c>
      <c r="F9" s="26" t="n">
        <f aca="false">IF(E9="","",E9*(1+'Job Setup'!$B$17)+'Job Setup'!$B$18)</f>
        <v>43.41675</v>
      </c>
      <c r="G9" s="27" t="n">
        <f aca="false">IF(OR(D9="",F9=""),0,D9*F9)</f>
        <v>1736.67</v>
      </c>
    </row>
    <row r="10" customFormat="false" ht="15" hidden="false" customHeight="false" outlineLevel="0" collapsed="false">
      <c r="A10" s="23" t="n">
        <v>46286</v>
      </c>
      <c r="B10" s="6" t="s">
        <v>98</v>
      </c>
      <c r="C10" s="16" t="s">
        <v>65</v>
      </c>
      <c r="D10" s="24" t="n">
        <v>40</v>
      </c>
      <c r="E10" s="25" t="n">
        <v>22</v>
      </c>
      <c r="F10" s="26" t="n">
        <f aca="false">IF(E10="","",E10*(1+'Job Setup'!$B$17)+'Job Setup'!$B$18)</f>
        <v>26.169</v>
      </c>
      <c r="G10" s="27" t="n">
        <f aca="false">IF(OR(D10="",F10=""),0,D10*F10)</f>
        <v>1046.76</v>
      </c>
    </row>
    <row r="11" customFormat="false" ht="15" hidden="false" customHeight="false" outlineLevel="0" collapsed="false">
      <c r="A11" s="23" t="n">
        <v>46286</v>
      </c>
      <c r="B11" s="6" t="s">
        <v>99</v>
      </c>
      <c r="C11" s="16" t="s">
        <v>83</v>
      </c>
      <c r="D11" s="24" t="n">
        <v>10</v>
      </c>
      <c r="E11" s="25" t="n">
        <v>45</v>
      </c>
      <c r="F11" s="26" t="n">
        <f aca="false">IF(E11="","",E11*(1+'Job Setup'!$B$17)+'Job Setup'!$B$18)</f>
        <v>53.5275</v>
      </c>
      <c r="G11" s="27" t="n">
        <f aca="false">IF(OR(D11="",F11=""),0,D11*F11)</f>
        <v>535.275</v>
      </c>
    </row>
    <row r="12" customFormat="false" ht="15" hidden="false" customHeight="false" outlineLevel="0" collapsed="false">
      <c r="A12" s="23"/>
      <c r="B12" s="6"/>
      <c r="C12" s="16"/>
      <c r="D12" s="24"/>
      <c r="E12" s="25"/>
      <c r="F12" s="26" t="str">
        <f aca="false">IF(E12="","",E12*(1+'Job Setup'!$B$17)+'Job Setup'!$B$18)</f>
        <v/>
      </c>
      <c r="G12" s="27" t="n">
        <f aca="false">IF(OR(D12="",F12=""),0,D12*F12)</f>
        <v>0</v>
      </c>
    </row>
    <row r="13" customFormat="false" ht="15" hidden="false" customHeight="false" outlineLevel="0" collapsed="false">
      <c r="A13" s="23"/>
      <c r="B13" s="6"/>
      <c r="C13" s="16"/>
      <c r="D13" s="24"/>
      <c r="E13" s="25"/>
      <c r="F13" s="26" t="str">
        <f aca="false">IF(E13="","",E13*(1+'Job Setup'!$B$17)+'Job Setup'!$B$18)</f>
        <v/>
      </c>
      <c r="G13" s="27" t="n">
        <f aca="false">IF(OR(D13="",F13=""),0,D13*F13)</f>
        <v>0</v>
      </c>
    </row>
    <row r="14" customFormat="false" ht="15" hidden="false" customHeight="false" outlineLevel="0" collapsed="false">
      <c r="A14" s="23"/>
      <c r="B14" s="6"/>
      <c r="C14" s="16"/>
      <c r="D14" s="24"/>
      <c r="E14" s="25"/>
      <c r="F14" s="26" t="str">
        <f aca="false">IF(E14="","",E14*(1+'Job Setup'!$B$17)+'Job Setup'!$B$18)</f>
        <v/>
      </c>
      <c r="G14" s="27" t="n">
        <f aca="false">IF(OR(D14="",F14=""),0,D14*F14)</f>
        <v>0</v>
      </c>
    </row>
    <row r="15" customFormat="false" ht="15" hidden="false" customHeight="false" outlineLevel="0" collapsed="false">
      <c r="A15" s="23"/>
      <c r="B15" s="6"/>
      <c r="C15" s="16"/>
      <c r="D15" s="24"/>
      <c r="E15" s="25"/>
      <c r="F15" s="26" t="str">
        <f aca="false">IF(E15="","",E15*(1+'Job Setup'!$B$17)+'Job Setup'!$B$18)</f>
        <v/>
      </c>
      <c r="G15" s="27" t="n">
        <f aca="false">IF(OR(D15="",F15=""),0,D15*F15)</f>
        <v>0</v>
      </c>
    </row>
    <row r="16" customFormat="false" ht="15" hidden="false" customHeight="false" outlineLevel="0" collapsed="false">
      <c r="A16" s="23"/>
      <c r="B16" s="6"/>
      <c r="C16" s="16"/>
      <c r="D16" s="24"/>
      <c r="E16" s="25"/>
      <c r="F16" s="26" t="str">
        <f aca="false">IF(E16="","",E16*(1+'Job Setup'!$B$17)+'Job Setup'!$B$18)</f>
        <v/>
      </c>
      <c r="G16" s="27" t="n">
        <f aca="false">IF(OR(D16="",F16=""),0,D16*F16)</f>
        <v>0</v>
      </c>
    </row>
    <row r="17" customFormat="false" ht="15" hidden="false" customHeight="false" outlineLevel="0" collapsed="false">
      <c r="A17" s="23"/>
      <c r="B17" s="6"/>
      <c r="C17" s="16"/>
      <c r="D17" s="24"/>
      <c r="E17" s="25"/>
      <c r="F17" s="26" t="str">
        <f aca="false">IF(E17="","",E17*(1+'Job Setup'!$B$17)+'Job Setup'!$B$18)</f>
        <v/>
      </c>
      <c r="G17" s="27" t="n">
        <f aca="false">IF(OR(D17="",F17=""),0,D17*F17)</f>
        <v>0</v>
      </c>
    </row>
    <row r="18" customFormat="false" ht="15" hidden="false" customHeight="false" outlineLevel="0" collapsed="false">
      <c r="A18" s="23"/>
      <c r="B18" s="6"/>
      <c r="C18" s="16"/>
      <c r="D18" s="24"/>
      <c r="E18" s="25"/>
      <c r="F18" s="26" t="str">
        <f aca="false">IF(E18="","",E18*(1+'Job Setup'!$B$17)+'Job Setup'!$B$18)</f>
        <v/>
      </c>
      <c r="G18" s="27" t="n">
        <f aca="false">IF(OR(D18="",F18=""),0,D18*F18)</f>
        <v>0</v>
      </c>
    </row>
    <row r="19" customFormat="false" ht="15" hidden="false" customHeight="false" outlineLevel="0" collapsed="false">
      <c r="A19" s="23"/>
      <c r="B19" s="6"/>
      <c r="C19" s="16"/>
      <c r="D19" s="24"/>
      <c r="E19" s="25"/>
      <c r="F19" s="26" t="str">
        <f aca="false">IF(E19="","",E19*(1+'Job Setup'!$B$17)+'Job Setup'!$B$18)</f>
        <v/>
      </c>
      <c r="G19" s="27" t="n">
        <f aca="false">IF(OR(D19="",F19=""),0,D19*F19)</f>
        <v>0</v>
      </c>
    </row>
    <row r="20" customFormat="false" ht="15" hidden="false" customHeight="false" outlineLevel="0" collapsed="false">
      <c r="A20" s="23"/>
      <c r="B20" s="6"/>
      <c r="C20" s="16"/>
      <c r="D20" s="24"/>
      <c r="E20" s="25"/>
      <c r="F20" s="26" t="str">
        <f aca="false">IF(E20="","",E20*(1+'Job Setup'!$B$17)+'Job Setup'!$B$18)</f>
        <v/>
      </c>
      <c r="G20" s="27" t="n">
        <f aca="false">IF(OR(D20="",F20=""),0,D20*F20)</f>
        <v>0</v>
      </c>
    </row>
    <row r="21" customFormat="false" ht="15" hidden="false" customHeight="false" outlineLevel="0" collapsed="false">
      <c r="A21" s="23"/>
      <c r="B21" s="6"/>
      <c r="C21" s="16"/>
      <c r="D21" s="24"/>
      <c r="E21" s="25"/>
      <c r="F21" s="26" t="str">
        <f aca="false">IF(E21="","",E21*(1+'Job Setup'!$B$17)+'Job Setup'!$B$18)</f>
        <v/>
      </c>
      <c r="G21" s="27" t="n">
        <f aca="false">IF(OR(D21="",F21=""),0,D21*F21)</f>
        <v>0</v>
      </c>
    </row>
    <row r="22" customFormat="false" ht="15" hidden="false" customHeight="false" outlineLevel="0" collapsed="false">
      <c r="A22" s="23"/>
      <c r="B22" s="6"/>
      <c r="C22" s="16"/>
      <c r="D22" s="24"/>
      <c r="E22" s="25"/>
      <c r="F22" s="26" t="str">
        <f aca="false">IF(E22="","",E22*(1+'Job Setup'!$B$17)+'Job Setup'!$B$18)</f>
        <v/>
      </c>
      <c r="G22" s="27" t="n">
        <f aca="false">IF(OR(D22="",F22=""),0,D22*F22)</f>
        <v>0</v>
      </c>
    </row>
    <row r="23" customFormat="false" ht="15" hidden="false" customHeight="false" outlineLevel="0" collapsed="false">
      <c r="A23" s="23"/>
      <c r="B23" s="6"/>
      <c r="C23" s="16"/>
      <c r="D23" s="24"/>
      <c r="E23" s="25"/>
      <c r="F23" s="26" t="str">
        <f aca="false">IF(E23="","",E23*(1+'Job Setup'!$B$17)+'Job Setup'!$B$18)</f>
        <v/>
      </c>
      <c r="G23" s="27" t="n">
        <f aca="false">IF(OR(D23="",F23=""),0,D23*F23)</f>
        <v>0</v>
      </c>
    </row>
    <row r="24" customFormat="false" ht="15" hidden="false" customHeight="false" outlineLevel="0" collapsed="false">
      <c r="A24" s="23"/>
      <c r="B24" s="6"/>
      <c r="C24" s="16"/>
      <c r="D24" s="24"/>
      <c r="E24" s="25"/>
      <c r="F24" s="26" t="str">
        <f aca="false">IF(E24="","",E24*(1+'Job Setup'!$B$17)+'Job Setup'!$B$18)</f>
        <v/>
      </c>
      <c r="G24" s="27" t="n">
        <f aca="false">IF(OR(D24="",F24=""),0,D24*F24)</f>
        <v>0</v>
      </c>
    </row>
    <row r="25" customFormat="false" ht="15" hidden="false" customHeight="false" outlineLevel="0" collapsed="false">
      <c r="A25" s="23"/>
      <c r="B25" s="6"/>
      <c r="C25" s="16"/>
      <c r="D25" s="24"/>
      <c r="E25" s="25"/>
      <c r="F25" s="26" t="str">
        <f aca="false">IF(E25="","",E25*(1+'Job Setup'!$B$17)+'Job Setup'!$B$18)</f>
        <v/>
      </c>
      <c r="G25" s="27" t="n">
        <f aca="false">IF(OR(D25="",F25=""),0,D25*F25)</f>
        <v>0</v>
      </c>
    </row>
    <row r="26" customFormat="false" ht="15" hidden="false" customHeight="false" outlineLevel="0" collapsed="false">
      <c r="A26" s="23"/>
      <c r="B26" s="6"/>
      <c r="C26" s="16"/>
      <c r="D26" s="24"/>
      <c r="E26" s="25"/>
      <c r="F26" s="26" t="str">
        <f aca="false">IF(E26="","",E26*(1+'Job Setup'!$B$17)+'Job Setup'!$B$18)</f>
        <v/>
      </c>
      <c r="G26" s="27" t="n">
        <f aca="false">IF(OR(D26="",F26=""),0,D26*F26)</f>
        <v>0</v>
      </c>
    </row>
    <row r="27" customFormat="false" ht="15" hidden="false" customHeight="false" outlineLevel="0" collapsed="false">
      <c r="A27" s="23"/>
      <c r="B27" s="6"/>
      <c r="C27" s="16"/>
      <c r="D27" s="24"/>
      <c r="E27" s="25"/>
      <c r="F27" s="26" t="str">
        <f aca="false">IF(E27="","",E27*(1+'Job Setup'!$B$17)+'Job Setup'!$B$18)</f>
        <v/>
      </c>
      <c r="G27" s="27" t="n">
        <f aca="false">IF(OR(D27="",F27=""),0,D27*F27)</f>
        <v>0</v>
      </c>
    </row>
    <row r="28" customFormat="false" ht="15" hidden="false" customHeight="false" outlineLevel="0" collapsed="false">
      <c r="A28" s="23"/>
      <c r="B28" s="6"/>
      <c r="C28" s="16"/>
      <c r="D28" s="24"/>
      <c r="E28" s="25"/>
      <c r="F28" s="26" t="str">
        <f aca="false">IF(E28="","",E28*(1+'Job Setup'!$B$17)+'Job Setup'!$B$18)</f>
        <v/>
      </c>
      <c r="G28" s="27" t="n">
        <f aca="false">IF(OR(D28="",F28=""),0,D28*F28)</f>
        <v>0</v>
      </c>
    </row>
    <row r="29" customFormat="false" ht="15" hidden="false" customHeight="false" outlineLevel="0" collapsed="false">
      <c r="A29" s="23"/>
      <c r="B29" s="6"/>
      <c r="C29" s="16"/>
      <c r="D29" s="24"/>
      <c r="E29" s="25"/>
      <c r="F29" s="26" t="str">
        <f aca="false">IF(E29="","",E29*(1+'Job Setup'!$B$17)+'Job Setup'!$B$18)</f>
        <v/>
      </c>
      <c r="G29" s="27" t="n">
        <f aca="false">IF(OR(D29="",F29=""),0,D29*F29)</f>
        <v>0</v>
      </c>
    </row>
    <row r="30" customFormat="false" ht="15" hidden="false" customHeight="false" outlineLevel="0" collapsed="false">
      <c r="A30" s="23"/>
      <c r="B30" s="6"/>
      <c r="C30" s="16"/>
      <c r="D30" s="24"/>
      <c r="E30" s="25"/>
      <c r="F30" s="26" t="str">
        <f aca="false">IF(E30="","",E30*(1+'Job Setup'!$B$17)+'Job Setup'!$B$18)</f>
        <v/>
      </c>
      <c r="G30" s="27" t="n">
        <f aca="false">IF(OR(D30="",F30=""),0,D30*F30)</f>
        <v>0</v>
      </c>
    </row>
    <row r="31" customFormat="false" ht="15" hidden="false" customHeight="false" outlineLevel="0" collapsed="false">
      <c r="A31" s="23"/>
      <c r="B31" s="6"/>
      <c r="C31" s="16"/>
      <c r="D31" s="24"/>
      <c r="E31" s="25"/>
      <c r="F31" s="26" t="str">
        <f aca="false">IF(E31="","",E31*(1+'Job Setup'!$B$17)+'Job Setup'!$B$18)</f>
        <v/>
      </c>
      <c r="G31" s="27" t="n">
        <f aca="false">IF(OR(D31="",F31=""),0,D31*F31)</f>
        <v>0</v>
      </c>
    </row>
    <row r="32" customFormat="false" ht="15" hidden="false" customHeight="false" outlineLevel="0" collapsed="false">
      <c r="A32" s="23"/>
      <c r="B32" s="6"/>
      <c r="C32" s="16"/>
      <c r="D32" s="24"/>
      <c r="E32" s="25"/>
      <c r="F32" s="26" t="str">
        <f aca="false">IF(E32="","",E32*(1+'Job Setup'!$B$17)+'Job Setup'!$B$18)</f>
        <v/>
      </c>
      <c r="G32" s="27" t="n">
        <f aca="false">IF(OR(D32="",F32=""),0,D32*F32)</f>
        <v>0</v>
      </c>
    </row>
    <row r="33" customFormat="false" ht="15" hidden="false" customHeight="false" outlineLevel="0" collapsed="false">
      <c r="A33" s="23"/>
      <c r="B33" s="6"/>
      <c r="C33" s="16"/>
      <c r="D33" s="24"/>
      <c r="E33" s="25"/>
      <c r="F33" s="26" t="str">
        <f aca="false">IF(E33="","",E33*(1+'Job Setup'!$B$17)+'Job Setup'!$B$18)</f>
        <v/>
      </c>
      <c r="G33" s="27" t="n">
        <f aca="false">IF(OR(D33="",F33=""),0,D33*F33)</f>
        <v>0</v>
      </c>
    </row>
    <row r="34" customFormat="false" ht="15" hidden="false" customHeight="false" outlineLevel="0" collapsed="false">
      <c r="A34" s="23"/>
      <c r="B34" s="6"/>
      <c r="C34" s="16"/>
      <c r="D34" s="24"/>
      <c r="E34" s="25"/>
      <c r="F34" s="26" t="str">
        <f aca="false">IF(E34="","",E34*(1+'Job Setup'!$B$17)+'Job Setup'!$B$18)</f>
        <v/>
      </c>
      <c r="G34" s="27" t="n">
        <f aca="false">IF(OR(D34="",F34=""),0,D34*F34)</f>
        <v>0</v>
      </c>
    </row>
    <row r="35" customFormat="false" ht="15" hidden="false" customHeight="false" outlineLevel="0" collapsed="false">
      <c r="A35" s="23"/>
      <c r="B35" s="6"/>
      <c r="C35" s="16"/>
      <c r="D35" s="24"/>
      <c r="E35" s="25"/>
      <c r="F35" s="26" t="str">
        <f aca="false">IF(E35="","",E35*(1+'Job Setup'!$B$17)+'Job Setup'!$B$18)</f>
        <v/>
      </c>
      <c r="G35" s="27" t="n">
        <f aca="false">IF(OR(D35="",F35=""),0,D35*F35)</f>
        <v>0</v>
      </c>
    </row>
    <row r="36" customFormat="false" ht="15" hidden="false" customHeight="false" outlineLevel="0" collapsed="false">
      <c r="A36" s="23"/>
      <c r="B36" s="6"/>
      <c r="C36" s="16"/>
      <c r="D36" s="24"/>
      <c r="E36" s="25"/>
      <c r="F36" s="26" t="str">
        <f aca="false">IF(E36="","",E36*(1+'Job Setup'!$B$17)+'Job Setup'!$B$18)</f>
        <v/>
      </c>
      <c r="G36" s="27" t="n">
        <f aca="false">IF(OR(D36="",F36=""),0,D36*F36)</f>
        <v>0</v>
      </c>
    </row>
    <row r="37" customFormat="false" ht="15" hidden="false" customHeight="false" outlineLevel="0" collapsed="false">
      <c r="A37" s="23"/>
      <c r="B37" s="6"/>
      <c r="C37" s="16"/>
      <c r="D37" s="24"/>
      <c r="E37" s="25"/>
      <c r="F37" s="26" t="str">
        <f aca="false">IF(E37="","",E37*(1+'Job Setup'!$B$17)+'Job Setup'!$B$18)</f>
        <v/>
      </c>
      <c r="G37" s="27" t="n">
        <f aca="false">IF(OR(D37="",F37=""),0,D37*F37)</f>
        <v>0</v>
      </c>
    </row>
    <row r="38" customFormat="false" ht="15" hidden="false" customHeight="false" outlineLevel="0" collapsed="false">
      <c r="A38" s="23"/>
      <c r="B38" s="6"/>
      <c r="C38" s="16"/>
      <c r="D38" s="24"/>
      <c r="E38" s="25"/>
      <c r="F38" s="26" t="str">
        <f aca="false">IF(E38="","",E38*(1+'Job Setup'!$B$17)+'Job Setup'!$B$18)</f>
        <v/>
      </c>
      <c r="G38" s="27" t="n">
        <f aca="false">IF(OR(D38="",F38=""),0,D38*F38)</f>
        <v>0</v>
      </c>
    </row>
    <row r="39" customFormat="false" ht="15" hidden="false" customHeight="false" outlineLevel="0" collapsed="false">
      <c r="A39" s="23"/>
      <c r="B39" s="6"/>
      <c r="C39" s="16"/>
      <c r="D39" s="24"/>
      <c r="E39" s="25"/>
      <c r="F39" s="26" t="str">
        <f aca="false">IF(E39="","",E39*(1+'Job Setup'!$B$17)+'Job Setup'!$B$18)</f>
        <v/>
      </c>
      <c r="G39" s="27" t="n">
        <f aca="false">IF(OR(D39="",F39=""),0,D39*F39)</f>
        <v>0</v>
      </c>
    </row>
    <row r="40" customFormat="false" ht="15" hidden="false" customHeight="false" outlineLevel="0" collapsed="false">
      <c r="A40" s="23"/>
      <c r="B40" s="6"/>
      <c r="C40" s="16"/>
      <c r="D40" s="24"/>
      <c r="E40" s="25"/>
      <c r="F40" s="26" t="str">
        <f aca="false">IF(E40="","",E40*(1+'Job Setup'!$B$17)+'Job Setup'!$B$18)</f>
        <v/>
      </c>
      <c r="G40" s="27" t="n">
        <f aca="false">IF(OR(D40="",F40=""),0,D40*F40)</f>
        <v>0</v>
      </c>
    </row>
    <row r="41" customFormat="false" ht="15" hidden="false" customHeight="false" outlineLevel="0" collapsed="false">
      <c r="A41" s="23"/>
      <c r="B41" s="6"/>
      <c r="C41" s="16"/>
      <c r="D41" s="24"/>
      <c r="E41" s="25"/>
      <c r="F41" s="26" t="str">
        <f aca="false">IF(E41="","",E41*(1+'Job Setup'!$B$17)+'Job Setup'!$B$18)</f>
        <v/>
      </c>
      <c r="G41" s="27" t="n">
        <f aca="false">IF(OR(D41="",F41=""),0,D41*F41)</f>
        <v>0</v>
      </c>
    </row>
    <row r="42" customFormat="false" ht="15" hidden="false" customHeight="false" outlineLevel="0" collapsed="false">
      <c r="A42" s="23"/>
      <c r="B42" s="6"/>
      <c r="C42" s="16"/>
      <c r="D42" s="24"/>
      <c r="E42" s="25"/>
      <c r="F42" s="26" t="str">
        <f aca="false">IF(E42="","",E42*(1+'Job Setup'!$B$17)+'Job Setup'!$B$18)</f>
        <v/>
      </c>
      <c r="G42" s="27" t="n">
        <f aca="false">IF(OR(D42="",F42=""),0,D42*F42)</f>
        <v>0</v>
      </c>
    </row>
    <row r="43" customFormat="false" ht="15" hidden="false" customHeight="false" outlineLevel="0" collapsed="false">
      <c r="A43" s="23"/>
      <c r="B43" s="6"/>
      <c r="C43" s="16"/>
      <c r="D43" s="24"/>
      <c r="E43" s="25"/>
      <c r="F43" s="26" t="str">
        <f aca="false">IF(E43="","",E43*(1+'Job Setup'!$B$17)+'Job Setup'!$B$18)</f>
        <v/>
      </c>
      <c r="G43" s="27" t="n">
        <f aca="false">IF(OR(D43="",F43=""),0,D43*F43)</f>
        <v>0</v>
      </c>
    </row>
    <row r="44" customFormat="false" ht="15" hidden="false" customHeight="false" outlineLevel="0" collapsed="false">
      <c r="A44" s="23"/>
      <c r="B44" s="6"/>
      <c r="C44" s="16"/>
      <c r="D44" s="24"/>
      <c r="E44" s="25"/>
      <c r="F44" s="26" t="str">
        <f aca="false">IF(E44="","",E44*(1+'Job Setup'!$B$17)+'Job Setup'!$B$18)</f>
        <v/>
      </c>
      <c r="G44" s="27" t="n">
        <f aca="false">IF(OR(D44="",F44=""),0,D44*F44)</f>
        <v>0</v>
      </c>
    </row>
    <row r="45" customFormat="false" ht="15" hidden="false" customHeight="false" outlineLevel="0" collapsed="false">
      <c r="A45" s="23"/>
      <c r="B45" s="6"/>
      <c r="C45" s="16"/>
      <c r="D45" s="24"/>
      <c r="E45" s="25"/>
      <c r="F45" s="26" t="str">
        <f aca="false">IF(E45="","",E45*(1+'Job Setup'!$B$17)+'Job Setup'!$B$18)</f>
        <v/>
      </c>
      <c r="G45" s="27" t="n">
        <f aca="false">IF(OR(D45="",F45=""),0,D45*F45)</f>
        <v>0</v>
      </c>
    </row>
    <row r="46" customFormat="false" ht="15" hidden="false" customHeight="false" outlineLevel="0" collapsed="false">
      <c r="A46" s="23"/>
      <c r="B46" s="6"/>
      <c r="C46" s="16"/>
      <c r="D46" s="24"/>
      <c r="E46" s="25"/>
      <c r="F46" s="26" t="str">
        <f aca="false">IF(E46="","",E46*(1+'Job Setup'!$B$17)+'Job Setup'!$B$18)</f>
        <v/>
      </c>
      <c r="G46" s="27" t="n">
        <f aca="false">IF(OR(D46="",F46=""),0,D46*F46)</f>
        <v>0</v>
      </c>
    </row>
    <row r="47" customFormat="false" ht="15" hidden="false" customHeight="false" outlineLevel="0" collapsed="false">
      <c r="A47" s="23"/>
      <c r="B47" s="6"/>
      <c r="C47" s="16"/>
      <c r="D47" s="24"/>
      <c r="E47" s="25"/>
      <c r="F47" s="26" t="str">
        <f aca="false">IF(E47="","",E47*(1+'Job Setup'!$B$17)+'Job Setup'!$B$18)</f>
        <v/>
      </c>
      <c r="G47" s="27" t="n">
        <f aca="false">IF(OR(D47="",F47=""),0,D47*F47)</f>
        <v>0</v>
      </c>
    </row>
    <row r="48" customFormat="false" ht="15" hidden="false" customHeight="false" outlineLevel="0" collapsed="false">
      <c r="A48" s="23"/>
      <c r="B48" s="6"/>
      <c r="C48" s="16"/>
      <c r="D48" s="24"/>
      <c r="E48" s="25"/>
      <c r="F48" s="26" t="str">
        <f aca="false">IF(E48="","",E48*(1+'Job Setup'!$B$17)+'Job Setup'!$B$18)</f>
        <v/>
      </c>
      <c r="G48" s="27" t="n">
        <f aca="false">IF(OR(D48="",F48=""),0,D48*F48)</f>
        <v>0</v>
      </c>
    </row>
    <row r="49" customFormat="false" ht="15" hidden="false" customHeight="false" outlineLevel="0" collapsed="false">
      <c r="A49" s="23"/>
      <c r="B49" s="6"/>
      <c r="C49" s="16"/>
      <c r="D49" s="24"/>
      <c r="E49" s="25"/>
      <c r="F49" s="26" t="str">
        <f aca="false">IF(E49="","",E49*(1+'Job Setup'!$B$17)+'Job Setup'!$B$18)</f>
        <v/>
      </c>
      <c r="G49" s="27" t="n">
        <f aca="false">IF(OR(D49="",F49=""),0,D49*F49)</f>
        <v>0</v>
      </c>
    </row>
    <row r="50" customFormat="false" ht="15" hidden="false" customHeight="false" outlineLevel="0" collapsed="false">
      <c r="A50" s="23"/>
      <c r="B50" s="6"/>
      <c r="C50" s="16"/>
      <c r="D50" s="24"/>
      <c r="E50" s="25"/>
      <c r="F50" s="26" t="str">
        <f aca="false">IF(E50="","",E50*(1+'Job Setup'!$B$17)+'Job Setup'!$B$18)</f>
        <v/>
      </c>
      <c r="G50" s="27" t="n">
        <f aca="false">IF(OR(D50="",F50=""),0,D50*F50)</f>
        <v>0</v>
      </c>
    </row>
    <row r="51" customFormat="false" ht="15" hidden="false" customHeight="false" outlineLevel="0" collapsed="false">
      <c r="A51" s="23"/>
      <c r="B51" s="6"/>
      <c r="C51" s="16"/>
      <c r="D51" s="24"/>
      <c r="E51" s="25"/>
      <c r="F51" s="26" t="str">
        <f aca="false">IF(E51="","",E51*(1+'Job Setup'!$B$17)+'Job Setup'!$B$18)</f>
        <v/>
      </c>
      <c r="G51" s="27" t="n">
        <f aca="false">IF(OR(D51="",F51=""),0,D51*F51)</f>
        <v>0</v>
      </c>
    </row>
    <row r="52" customFormat="false" ht="15" hidden="false" customHeight="false" outlineLevel="0" collapsed="false">
      <c r="A52" s="23"/>
      <c r="B52" s="6"/>
      <c r="C52" s="16"/>
      <c r="D52" s="24"/>
      <c r="E52" s="25"/>
      <c r="F52" s="26" t="str">
        <f aca="false">IF(E52="","",E52*(1+'Job Setup'!$B$17)+'Job Setup'!$B$18)</f>
        <v/>
      </c>
      <c r="G52" s="27" t="n">
        <f aca="false">IF(OR(D52="",F52=""),0,D52*F52)</f>
        <v>0</v>
      </c>
    </row>
    <row r="53" customFormat="false" ht="15" hidden="false" customHeight="false" outlineLevel="0" collapsed="false">
      <c r="A53" s="23"/>
      <c r="B53" s="6"/>
      <c r="C53" s="16"/>
      <c r="D53" s="24"/>
      <c r="E53" s="25"/>
      <c r="F53" s="26" t="str">
        <f aca="false">IF(E53="","",E53*(1+'Job Setup'!$B$17)+'Job Setup'!$B$18)</f>
        <v/>
      </c>
      <c r="G53" s="27" t="n">
        <f aca="false">IF(OR(D53="",F53=""),0,D53*F53)</f>
        <v>0</v>
      </c>
    </row>
    <row r="54" customFormat="false" ht="15" hidden="false" customHeight="false" outlineLevel="0" collapsed="false">
      <c r="A54" s="23"/>
      <c r="B54" s="6"/>
      <c r="C54" s="16"/>
      <c r="D54" s="24"/>
      <c r="E54" s="25"/>
      <c r="F54" s="26" t="str">
        <f aca="false">IF(E54="","",E54*(1+'Job Setup'!$B$17)+'Job Setup'!$B$18)</f>
        <v/>
      </c>
      <c r="G54" s="27" t="n">
        <f aca="false">IF(OR(D54="",F54=""),0,D54*F54)</f>
        <v>0</v>
      </c>
    </row>
    <row r="55" customFormat="false" ht="15" hidden="false" customHeight="false" outlineLevel="0" collapsed="false">
      <c r="A55" s="23"/>
      <c r="B55" s="6"/>
      <c r="C55" s="16"/>
      <c r="D55" s="24"/>
      <c r="E55" s="25"/>
      <c r="F55" s="26" t="str">
        <f aca="false">IF(E55="","",E55*(1+'Job Setup'!$B$17)+'Job Setup'!$B$18)</f>
        <v/>
      </c>
      <c r="G55" s="27" t="n">
        <f aca="false">IF(OR(D55="",F55=""),0,D55*F55)</f>
        <v>0</v>
      </c>
    </row>
    <row r="56" customFormat="false" ht="15" hidden="false" customHeight="false" outlineLevel="0" collapsed="false">
      <c r="A56" s="23"/>
      <c r="B56" s="6"/>
      <c r="C56" s="16"/>
      <c r="D56" s="24"/>
      <c r="E56" s="25"/>
      <c r="F56" s="26" t="str">
        <f aca="false">IF(E56="","",E56*(1+'Job Setup'!$B$17)+'Job Setup'!$B$18)</f>
        <v/>
      </c>
      <c r="G56" s="27" t="n">
        <f aca="false">IF(OR(D56="",F56=""),0,D56*F56)</f>
        <v>0</v>
      </c>
    </row>
    <row r="57" customFormat="false" ht="15" hidden="false" customHeight="false" outlineLevel="0" collapsed="false">
      <c r="A57" s="23"/>
      <c r="B57" s="6"/>
      <c r="C57" s="16"/>
      <c r="D57" s="24"/>
      <c r="E57" s="25"/>
      <c r="F57" s="26" t="str">
        <f aca="false">IF(E57="","",E57*(1+'Job Setup'!$B$17)+'Job Setup'!$B$18)</f>
        <v/>
      </c>
      <c r="G57" s="27" t="n">
        <f aca="false">IF(OR(D57="",F57=""),0,D57*F57)</f>
        <v>0</v>
      </c>
    </row>
    <row r="58" customFormat="false" ht="15" hidden="false" customHeight="false" outlineLevel="0" collapsed="false">
      <c r="A58" s="23"/>
      <c r="B58" s="6"/>
      <c r="C58" s="16"/>
      <c r="D58" s="24"/>
      <c r="E58" s="25"/>
      <c r="F58" s="26" t="str">
        <f aca="false">IF(E58="","",E58*(1+'Job Setup'!$B$17)+'Job Setup'!$B$18)</f>
        <v/>
      </c>
      <c r="G58" s="27" t="n">
        <f aca="false">IF(OR(D58="",F58=""),0,D58*F58)</f>
        <v>0</v>
      </c>
    </row>
    <row r="59" customFormat="false" ht="15" hidden="false" customHeight="false" outlineLevel="0" collapsed="false">
      <c r="A59" s="23"/>
      <c r="B59" s="6"/>
      <c r="C59" s="16"/>
      <c r="D59" s="24"/>
      <c r="E59" s="25"/>
      <c r="F59" s="26" t="str">
        <f aca="false">IF(E59="","",E59*(1+'Job Setup'!$B$17)+'Job Setup'!$B$18)</f>
        <v/>
      </c>
      <c r="G59" s="27" t="n">
        <f aca="false">IF(OR(D59="",F59=""),0,D59*F59)</f>
        <v>0</v>
      </c>
    </row>
    <row r="60" customFormat="false" ht="15" hidden="false" customHeight="false" outlineLevel="0" collapsed="false">
      <c r="A60" s="23"/>
      <c r="B60" s="6"/>
      <c r="C60" s="16"/>
      <c r="D60" s="24"/>
      <c r="E60" s="25"/>
      <c r="F60" s="26" t="str">
        <f aca="false">IF(E60="","",E60*(1+'Job Setup'!$B$17)+'Job Setup'!$B$18)</f>
        <v/>
      </c>
      <c r="G60" s="27" t="n">
        <f aca="false">IF(OR(D60="",F60=""),0,D60*F60)</f>
        <v>0</v>
      </c>
    </row>
    <row r="61" customFormat="false" ht="15" hidden="false" customHeight="false" outlineLevel="0" collapsed="false">
      <c r="A61" s="23"/>
      <c r="B61" s="6"/>
      <c r="C61" s="16"/>
      <c r="D61" s="24"/>
      <c r="E61" s="25"/>
      <c r="F61" s="26" t="str">
        <f aca="false">IF(E61="","",E61*(1+'Job Setup'!$B$17)+'Job Setup'!$B$18)</f>
        <v/>
      </c>
      <c r="G61" s="27" t="n">
        <f aca="false">IF(OR(D61="",F61=""),0,D61*F61)</f>
        <v>0</v>
      </c>
    </row>
    <row r="62" customFormat="false" ht="15" hidden="false" customHeight="false" outlineLevel="0" collapsed="false">
      <c r="A62" s="23"/>
      <c r="B62" s="6"/>
      <c r="C62" s="16"/>
      <c r="D62" s="24"/>
      <c r="E62" s="25"/>
      <c r="F62" s="26" t="str">
        <f aca="false">IF(E62="","",E62*(1+'Job Setup'!$B$17)+'Job Setup'!$B$18)</f>
        <v/>
      </c>
      <c r="G62" s="27" t="n">
        <f aca="false">IF(OR(D62="",F62=""),0,D62*F62)</f>
        <v>0</v>
      </c>
    </row>
    <row r="63" customFormat="false" ht="15" hidden="false" customHeight="false" outlineLevel="0" collapsed="false">
      <c r="A63" s="23"/>
      <c r="B63" s="6"/>
      <c r="C63" s="16"/>
      <c r="D63" s="24"/>
      <c r="E63" s="25"/>
      <c r="F63" s="26" t="str">
        <f aca="false">IF(E63="","",E63*(1+'Job Setup'!$B$17)+'Job Setup'!$B$18)</f>
        <v/>
      </c>
      <c r="G63" s="27" t="n">
        <f aca="false">IF(OR(D63="",F63=""),0,D63*F63)</f>
        <v>0</v>
      </c>
    </row>
    <row r="64" customFormat="false" ht="15" hidden="false" customHeight="false" outlineLevel="0" collapsed="false">
      <c r="A64" s="23"/>
      <c r="B64" s="6"/>
      <c r="C64" s="16"/>
      <c r="D64" s="24"/>
      <c r="E64" s="25"/>
      <c r="F64" s="26" t="str">
        <f aca="false">IF(E64="","",E64*(1+'Job Setup'!$B$17)+'Job Setup'!$B$18)</f>
        <v/>
      </c>
      <c r="G64" s="27" t="n">
        <f aca="false">IF(OR(D64="",F64=""),0,D64*F64)</f>
        <v>0</v>
      </c>
    </row>
    <row r="65" customFormat="false" ht="15" hidden="false" customHeight="false" outlineLevel="0" collapsed="false">
      <c r="A65" s="23"/>
      <c r="B65" s="6"/>
      <c r="C65" s="16"/>
      <c r="D65" s="24"/>
      <c r="E65" s="25"/>
      <c r="F65" s="26" t="str">
        <f aca="false">IF(E65="","",E65*(1+'Job Setup'!$B$17)+'Job Setup'!$B$18)</f>
        <v/>
      </c>
      <c r="G65" s="27" t="n">
        <f aca="false">IF(OR(D65="",F65=""),0,D65*F65)</f>
        <v>0</v>
      </c>
    </row>
    <row r="66" customFormat="false" ht="15" hidden="false" customHeight="false" outlineLevel="0" collapsed="false">
      <c r="A66" s="23"/>
      <c r="B66" s="6"/>
      <c r="C66" s="16"/>
      <c r="D66" s="24"/>
      <c r="E66" s="25"/>
      <c r="F66" s="26" t="str">
        <f aca="false">IF(E66="","",E66*(1+'Job Setup'!$B$17)+'Job Setup'!$B$18)</f>
        <v/>
      </c>
      <c r="G66" s="27" t="n">
        <f aca="false">IF(OR(D66="",F66=""),0,D66*F66)</f>
        <v>0</v>
      </c>
    </row>
    <row r="67" customFormat="false" ht="15" hidden="false" customHeight="false" outlineLevel="0" collapsed="false">
      <c r="A67" s="23"/>
      <c r="B67" s="6"/>
      <c r="C67" s="16"/>
      <c r="D67" s="24"/>
      <c r="E67" s="25"/>
      <c r="F67" s="26" t="str">
        <f aca="false">IF(E67="","",E67*(1+'Job Setup'!$B$17)+'Job Setup'!$B$18)</f>
        <v/>
      </c>
      <c r="G67" s="27" t="n">
        <f aca="false">IF(OR(D67="",F67=""),0,D67*F67)</f>
        <v>0</v>
      </c>
    </row>
    <row r="68" customFormat="false" ht="15" hidden="false" customHeight="false" outlineLevel="0" collapsed="false">
      <c r="A68" s="23"/>
      <c r="B68" s="6"/>
      <c r="C68" s="16"/>
      <c r="D68" s="24"/>
      <c r="E68" s="25"/>
      <c r="F68" s="26" t="str">
        <f aca="false">IF(E68="","",E68*(1+'Job Setup'!$B$17)+'Job Setup'!$B$18)</f>
        <v/>
      </c>
      <c r="G68" s="27" t="n">
        <f aca="false">IF(OR(D68="",F68=""),0,D68*F68)</f>
        <v>0</v>
      </c>
    </row>
    <row r="69" customFormat="false" ht="15" hidden="false" customHeight="false" outlineLevel="0" collapsed="false">
      <c r="A69" s="23"/>
      <c r="B69" s="6"/>
      <c r="C69" s="16"/>
      <c r="D69" s="24"/>
      <c r="E69" s="25"/>
      <c r="F69" s="26" t="str">
        <f aca="false">IF(E69="","",E69*(1+'Job Setup'!$B$17)+'Job Setup'!$B$18)</f>
        <v/>
      </c>
      <c r="G69" s="27" t="n">
        <f aca="false">IF(OR(D69="",F69=""),0,D69*F69)</f>
        <v>0</v>
      </c>
    </row>
    <row r="70" customFormat="false" ht="15" hidden="false" customHeight="false" outlineLevel="0" collapsed="false">
      <c r="A70" s="23"/>
      <c r="B70" s="6"/>
      <c r="C70" s="16"/>
      <c r="D70" s="24"/>
      <c r="E70" s="25"/>
      <c r="F70" s="26" t="str">
        <f aca="false">IF(E70="","",E70*(1+'Job Setup'!$B$17)+'Job Setup'!$B$18)</f>
        <v/>
      </c>
      <c r="G70" s="27" t="n">
        <f aca="false">IF(OR(D70="",F70=""),0,D70*F70)</f>
        <v>0</v>
      </c>
    </row>
    <row r="71" customFormat="false" ht="15" hidden="false" customHeight="false" outlineLevel="0" collapsed="false">
      <c r="A71" s="23"/>
      <c r="B71" s="6"/>
      <c r="C71" s="16"/>
      <c r="D71" s="24"/>
      <c r="E71" s="25"/>
      <c r="F71" s="26" t="str">
        <f aca="false">IF(E71="","",E71*(1+'Job Setup'!$B$17)+'Job Setup'!$B$18)</f>
        <v/>
      </c>
      <c r="G71" s="27" t="n">
        <f aca="false">IF(OR(D71="",F71=""),0,D71*F71)</f>
        <v>0</v>
      </c>
    </row>
    <row r="72" customFormat="false" ht="15" hidden="false" customHeight="false" outlineLevel="0" collapsed="false">
      <c r="A72" s="23"/>
      <c r="B72" s="6"/>
      <c r="C72" s="16"/>
      <c r="D72" s="24"/>
      <c r="E72" s="25"/>
      <c r="F72" s="26" t="str">
        <f aca="false">IF(E72="","",E72*(1+'Job Setup'!$B$17)+'Job Setup'!$B$18)</f>
        <v/>
      </c>
      <c r="G72" s="27" t="n">
        <f aca="false">IF(OR(D72="",F72=""),0,D72*F72)</f>
        <v>0</v>
      </c>
    </row>
    <row r="73" customFormat="false" ht="15" hidden="false" customHeight="false" outlineLevel="0" collapsed="false">
      <c r="A73" s="23"/>
      <c r="B73" s="6"/>
      <c r="C73" s="16"/>
      <c r="D73" s="24"/>
      <c r="E73" s="25"/>
      <c r="F73" s="26" t="str">
        <f aca="false">IF(E73="","",E73*(1+'Job Setup'!$B$17)+'Job Setup'!$B$18)</f>
        <v/>
      </c>
      <c r="G73" s="27" t="n">
        <f aca="false">IF(OR(D73="",F73=""),0,D73*F73)</f>
        <v>0</v>
      </c>
    </row>
    <row r="74" customFormat="false" ht="15" hidden="false" customHeight="false" outlineLevel="0" collapsed="false">
      <c r="A74" s="23"/>
      <c r="B74" s="6"/>
      <c r="C74" s="16"/>
      <c r="D74" s="24"/>
      <c r="E74" s="25"/>
      <c r="F74" s="26" t="str">
        <f aca="false">IF(E74="","",E74*(1+'Job Setup'!$B$17)+'Job Setup'!$B$18)</f>
        <v/>
      </c>
      <c r="G74" s="27" t="n">
        <f aca="false">IF(OR(D74="",F74=""),0,D74*F74)</f>
        <v>0</v>
      </c>
    </row>
    <row r="75" customFormat="false" ht="15" hidden="false" customHeight="false" outlineLevel="0" collapsed="false">
      <c r="A75" s="23"/>
      <c r="B75" s="6"/>
      <c r="C75" s="16"/>
      <c r="D75" s="24"/>
      <c r="E75" s="25"/>
      <c r="F75" s="26" t="str">
        <f aca="false">IF(E75="","",E75*(1+'Job Setup'!$B$17)+'Job Setup'!$B$18)</f>
        <v/>
      </c>
      <c r="G75" s="27" t="n">
        <f aca="false">IF(OR(D75="",F75=""),0,D75*F75)</f>
        <v>0</v>
      </c>
    </row>
    <row r="76" customFormat="false" ht="15" hidden="false" customHeight="false" outlineLevel="0" collapsed="false">
      <c r="A76" s="23"/>
      <c r="B76" s="6"/>
      <c r="C76" s="16"/>
      <c r="D76" s="24"/>
      <c r="E76" s="25"/>
      <c r="F76" s="26" t="str">
        <f aca="false">IF(E76="","",E76*(1+'Job Setup'!$B$17)+'Job Setup'!$B$18)</f>
        <v/>
      </c>
      <c r="G76" s="27" t="n">
        <f aca="false">IF(OR(D76="",F76=""),0,D76*F76)</f>
        <v>0</v>
      </c>
    </row>
    <row r="77" customFormat="false" ht="15" hidden="false" customHeight="false" outlineLevel="0" collapsed="false">
      <c r="A77" s="23"/>
      <c r="B77" s="6"/>
      <c r="C77" s="16"/>
      <c r="D77" s="24"/>
      <c r="E77" s="25"/>
      <c r="F77" s="26" t="str">
        <f aca="false">IF(E77="","",E77*(1+'Job Setup'!$B$17)+'Job Setup'!$B$18)</f>
        <v/>
      </c>
      <c r="G77" s="27" t="n">
        <f aca="false">IF(OR(D77="",F77=""),0,D77*F77)</f>
        <v>0</v>
      </c>
    </row>
    <row r="78" customFormat="false" ht="15" hidden="false" customHeight="false" outlineLevel="0" collapsed="false">
      <c r="A78" s="23"/>
      <c r="B78" s="6"/>
      <c r="C78" s="16"/>
      <c r="D78" s="24"/>
      <c r="E78" s="25"/>
      <c r="F78" s="26" t="str">
        <f aca="false">IF(E78="","",E78*(1+'Job Setup'!$B$17)+'Job Setup'!$B$18)</f>
        <v/>
      </c>
      <c r="G78" s="27" t="n">
        <f aca="false">IF(OR(D78="",F78=""),0,D78*F78)</f>
        <v>0</v>
      </c>
    </row>
    <row r="79" customFormat="false" ht="15" hidden="false" customHeight="false" outlineLevel="0" collapsed="false">
      <c r="A79" s="23"/>
      <c r="B79" s="6"/>
      <c r="C79" s="16"/>
      <c r="D79" s="24"/>
      <c r="E79" s="25"/>
      <c r="F79" s="26" t="str">
        <f aca="false">IF(E79="","",E79*(1+'Job Setup'!$B$17)+'Job Setup'!$B$18)</f>
        <v/>
      </c>
      <c r="G79" s="27" t="n">
        <f aca="false">IF(OR(D79="",F79=""),0,D79*F79)</f>
        <v>0</v>
      </c>
    </row>
    <row r="80" customFormat="false" ht="15" hidden="false" customHeight="false" outlineLevel="0" collapsed="false">
      <c r="A80" s="23"/>
      <c r="B80" s="6"/>
      <c r="C80" s="16"/>
      <c r="D80" s="24"/>
      <c r="E80" s="25"/>
      <c r="F80" s="26" t="str">
        <f aca="false">IF(E80="","",E80*(1+'Job Setup'!$B$17)+'Job Setup'!$B$18)</f>
        <v/>
      </c>
      <c r="G80" s="27" t="n">
        <f aca="false">IF(OR(D80="",F80=""),0,D80*F80)</f>
        <v>0</v>
      </c>
    </row>
    <row r="81" customFormat="false" ht="15" hidden="false" customHeight="false" outlineLevel="0" collapsed="false">
      <c r="A81" s="23"/>
      <c r="B81" s="6"/>
      <c r="C81" s="16"/>
      <c r="D81" s="24"/>
      <c r="E81" s="25"/>
      <c r="F81" s="26" t="str">
        <f aca="false">IF(E81="","",E81*(1+'Job Setup'!$B$17)+'Job Setup'!$B$18)</f>
        <v/>
      </c>
      <c r="G81" s="27" t="n">
        <f aca="false">IF(OR(D81="",F81=""),0,D81*F81)</f>
        <v>0</v>
      </c>
    </row>
    <row r="82" customFormat="false" ht="15" hidden="false" customHeight="false" outlineLevel="0" collapsed="false">
      <c r="A82" s="23"/>
      <c r="B82" s="6"/>
      <c r="C82" s="16"/>
      <c r="D82" s="24"/>
      <c r="E82" s="25"/>
      <c r="F82" s="26" t="str">
        <f aca="false">IF(E82="","",E82*(1+'Job Setup'!$B$17)+'Job Setup'!$B$18)</f>
        <v/>
      </c>
      <c r="G82" s="27" t="n">
        <f aca="false">IF(OR(D82="",F82=""),0,D82*F82)</f>
        <v>0</v>
      </c>
    </row>
    <row r="83" customFormat="false" ht="15" hidden="false" customHeight="false" outlineLevel="0" collapsed="false">
      <c r="A83" s="23"/>
      <c r="B83" s="6"/>
      <c r="C83" s="16"/>
      <c r="D83" s="24"/>
      <c r="E83" s="25"/>
      <c r="F83" s="26" t="str">
        <f aca="false">IF(E83="","",E83*(1+'Job Setup'!$B$17)+'Job Setup'!$B$18)</f>
        <v/>
      </c>
      <c r="G83" s="27" t="n">
        <f aca="false">IF(OR(D83="",F83=""),0,D83*F83)</f>
        <v>0</v>
      </c>
    </row>
    <row r="84" customFormat="false" ht="15" hidden="false" customHeight="false" outlineLevel="0" collapsed="false">
      <c r="A84" s="23"/>
      <c r="B84" s="6"/>
      <c r="C84" s="16"/>
      <c r="D84" s="24"/>
      <c r="E84" s="25"/>
      <c r="F84" s="26" t="str">
        <f aca="false">IF(E84="","",E84*(1+'Job Setup'!$B$17)+'Job Setup'!$B$18)</f>
        <v/>
      </c>
      <c r="G84" s="27" t="n">
        <f aca="false">IF(OR(D84="",F84=""),0,D84*F84)</f>
        <v>0</v>
      </c>
    </row>
    <row r="85" customFormat="false" ht="15" hidden="false" customHeight="false" outlineLevel="0" collapsed="false">
      <c r="A85" s="23"/>
      <c r="B85" s="6"/>
      <c r="C85" s="16"/>
      <c r="D85" s="24"/>
      <c r="E85" s="25"/>
      <c r="F85" s="26" t="str">
        <f aca="false">IF(E85="","",E85*(1+'Job Setup'!$B$17)+'Job Setup'!$B$18)</f>
        <v/>
      </c>
      <c r="G85" s="27" t="n">
        <f aca="false">IF(OR(D85="",F85=""),0,D85*F85)</f>
        <v>0</v>
      </c>
    </row>
    <row r="86" customFormat="false" ht="15" hidden="false" customHeight="false" outlineLevel="0" collapsed="false">
      <c r="A86" s="23"/>
      <c r="B86" s="6"/>
      <c r="C86" s="16"/>
      <c r="D86" s="24"/>
      <c r="E86" s="25"/>
      <c r="F86" s="26" t="str">
        <f aca="false">IF(E86="","",E86*(1+'Job Setup'!$B$17)+'Job Setup'!$B$18)</f>
        <v/>
      </c>
      <c r="G86" s="27" t="n">
        <f aca="false">IF(OR(D86="",F86=""),0,D86*F86)</f>
        <v>0</v>
      </c>
    </row>
    <row r="87" customFormat="false" ht="15" hidden="false" customHeight="false" outlineLevel="0" collapsed="false">
      <c r="A87" s="23"/>
      <c r="B87" s="6"/>
      <c r="C87" s="16"/>
      <c r="D87" s="24"/>
      <c r="E87" s="25"/>
      <c r="F87" s="26" t="str">
        <f aca="false">IF(E87="","",E87*(1+'Job Setup'!$B$17)+'Job Setup'!$B$18)</f>
        <v/>
      </c>
      <c r="G87" s="27" t="n">
        <f aca="false">IF(OR(D87="",F87=""),0,D87*F87)</f>
        <v>0</v>
      </c>
    </row>
    <row r="88" customFormat="false" ht="15" hidden="false" customHeight="false" outlineLevel="0" collapsed="false">
      <c r="A88" s="23"/>
      <c r="B88" s="6"/>
      <c r="C88" s="16"/>
      <c r="D88" s="24"/>
      <c r="E88" s="25"/>
      <c r="F88" s="26" t="str">
        <f aca="false">IF(E88="","",E88*(1+'Job Setup'!$B$17)+'Job Setup'!$B$18)</f>
        <v/>
      </c>
      <c r="G88" s="27" t="n">
        <f aca="false">IF(OR(D88="",F88=""),0,D88*F88)</f>
        <v>0</v>
      </c>
    </row>
    <row r="89" customFormat="false" ht="15" hidden="false" customHeight="false" outlineLevel="0" collapsed="false">
      <c r="A89" s="23"/>
      <c r="B89" s="6"/>
      <c r="C89" s="16"/>
      <c r="D89" s="24"/>
      <c r="E89" s="25"/>
      <c r="F89" s="26" t="str">
        <f aca="false">IF(E89="","",E89*(1+'Job Setup'!$B$17)+'Job Setup'!$B$18)</f>
        <v/>
      </c>
      <c r="G89" s="27" t="n">
        <f aca="false">IF(OR(D89="",F89=""),0,D89*F89)</f>
        <v>0</v>
      </c>
    </row>
    <row r="90" customFormat="false" ht="15" hidden="false" customHeight="false" outlineLevel="0" collapsed="false">
      <c r="A90" s="23"/>
      <c r="B90" s="6"/>
      <c r="C90" s="16"/>
      <c r="D90" s="24"/>
      <c r="E90" s="25"/>
      <c r="F90" s="26" t="str">
        <f aca="false">IF(E90="","",E90*(1+'Job Setup'!$B$17)+'Job Setup'!$B$18)</f>
        <v/>
      </c>
      <c r="G90" s="27" t="n">
        <f aca="false">IF(OR(D90="",F90=""),0,D90*F90)</f>
        <v>0</v>
      </c>
    </row>
    <row r="91" customFormat="false" ht="15" hidden="false" customHeight="false" outlineLevel="0" collapsed="false">
      <c r="A91" s="23"/>
      <c r="B91" s="6"/>
      <c r="C91" s="16"/>
      <c r="D91" s="24"/>
      <c r="E91" s="25"/>
      <c r="F91" s="26" t="str">
        <f aca="false">IF(E91="","",E91*(1+'Job Setup'!$B$17)+'Job Setup'!$B$18)</f>
        <v/>
      </c>
      <c r="G91" s="27" t="n">
        <f aca="false">IF(OR(D91="",F91=""),0,D91*F91)</f>
        <v>0</v>
      </c>
    </row>
    <row r="92" customFormat="false" ht="15" hidden="false" customHeight="false" outlineLevel="0" collapsed="false">
      <c r="A92" s="23"/>
      <c r="B92" s="6"/>
      <c r="C92" s="16"/>
      <c r="D92" s="24"/>
      <c r="E92" s="25"/>
      <c r="F92" s="26" t="str">
        <f aca="false">IF(E92="","",E92*(1+'Job Setup'!$B$17)+'Job Setup'!$B$18)</f>
        <v/>
      </c>
      <c r="G92" s="27" t="n">
        <f aca="false">IF(OR(D92="",F92=""),0,D92*F92)</f>
        <v>0</v>
      </c>
    </row>
    <row r="93" customFormat="false" ht="15" hidden="false" customHeight="false" outlineLevel="0" collapsed="false">
      <c r="A93" s="23"/>
      <c r="B93" s="6"/>
      <c r="C93" s="16"/>
      <c r="D93" s="24"/>
      <c r="E93" s="25"/>
      <c r="F93" s="26" t="str">
        <f aca="false">IF(E93="","",E93*(1+'Job Setup'!$B$17)+'Job Setup'!$B$18)</f>
        <v/>
      </c>
      <c r="G93" s="27" t="n">
        <f aca="false">IF(OR(D93="",F93=""),0,D93*F93)</f>
        <v>0</v>
      </c>
    </row>
    <row r="94" customFormat="false" ht="15" hidden="false" customHeight="false" outlineLevel="0" collapsed="false">
      <c r="A94" s="23"/>
      <c r="B94" s="6"/>
      <c r="C94" s="16"/>
      <c r="D94" s="24"/>
      <c r="E94" s="25"/>
      <c r="F94" s="26" t="str">
        <f aca="false">IF(E94="","",E94*(1+'Job Setup'!$B$17)+'Job Setup'!$B$18)</f>
        <v/>
      </c>
      <c r="G94" s="27" t="n">
        <f aca="false">IF(OR(D94="",F94=""),0,D94*F94)</f>
        <v>0</v>
      </c>
    </row>
    <row r="95" customFormat="false" ht="15" hidden="false" customHeight="false" outlineLevel="0" collapsed="false">
      <c r="A95" s="23"/>
      <c r="B95" s="6"/>
      <c r="C95" s="16"/>
      <c r="D95" s="24"/>
      <c r="E95" s="25"/>
      <c r="F95" s="26" t="str">
        <f aca="false">IF(E95="","",E95*(1+'Job Setup'!$B$17)+'Job Setup'!$B$18)</f>
        <v/>
      </c>
      <c r="G95" s="27" t="n">
        <f aca="false">IF(OR(D95="",F95=""),0,D95*F95)</f>
        <v>0</v>
      </c>
    </row>
    <row r="96" customFormat="false" ht="15" hidden="false" customHeight="false" outlineLevel="0" collapsed="false">
      <c r="A96" s="23"/>
      <c r="B96" s="6"/>
      <c r="C96" s="16"/>
      <c r="D96" s="24"/>
      <c r="E96" s="25"/>
      <c r="F96" s="26" t="str">
        <f aca="false">IF(E96="","",E96*(1+'Job Setup'!$B$17)+'Job Setup'!$B$18)</f>
        <v/>
      </c>
      <c r="G96" s="27" t="n">
        <f aca="false">IF(OR(D96="",F96=""),0,D96*F96)</f>
        <v>0</v>
      </c>
    </row>
    <row r="97" customFormat="false" ht="15" hidden="false" customHeight="false" outlineLevel="0" collapsed="false">
      <c r="A97" s="23"/>
      <c r="B97" s="6"/>
      <c r="C97" s="16"/>
      <c r="D97" s="24"/>
      <c r="E97" s="25"/>
      <c r="F97" s="26" t="str">
        <f aca="false">IF(E97="","",E97*(1+'Job Setup'!$B$17)+'Job Setup'!$B$18)</f>
        <v/>
      </c>
      <c r="G97" s="27" t="n">
        <f aca="false">IF(OR(D97="",F97=""),0,D97*F97)</f>
        <v>0</v>
      </c>
    </row>
    <row r="98" customFormat="false" ht="15" hidden="false" customHeight="false" outlineLevel="0" collapsed="false">
      <c r="A98" s="23"/>
      <c r="B98" s="6"/>
      <c r="C98" s="16"/>
      <c r="D98" s="24"/>
      <c r="E98" s="25"/>
      <c r="F98" s="26" t="str">
        <f aca="false">IF(E98="","",E98*(1+'Job Setup'!$B$17)+'Job Setup'!$B$18)</f>
        <v/>
      </c>
      <c r="G98" s="27" t="n">
        <f aca="false">IF(OR(D98="",F98=""),0,D98*F98)</f>
        <v>0</v>
      </c>
    </row>
    <row r="99" customFormat="false" ht="15" hidden="false" customHeight="false" outlineLevel="0" collapsed="false">
      <c r="A99" s="23"/>
      <c r="B99" s="6"/>
      <c r="C99" s="16"/>
      <c r="D99" s="24"/>
      <c r="E99" s="25"/>
      <c r="F99" s="26" t="str">
        <f aca="false">IF(E99="","",E99*(1+'Job Setup'!$B$17)+'Job Setup'!$B$18)</f>
        <v/>
      </c>
      <c r="G99" s="27" t="n">
        <f aca="false">IF(OR(D99="",F99=""),0,D99*F99)</f>
        <v>0</v>
      </c>
    </row>
    <row r="100" customFormat="false" ht="15" hidden="false" customHeight="false" outlineLevel="0" collapsed="false">
      <c r="A100" s="23"/>
      <c r="B100" s="6"/>
      <c r="C100" s="16"/>
      <c r="D100" s="24"/>
      <c r="E100" s="25"/>
      <c r="F100" s="26" t="str">
        <f aca="false">IF(E100="","",E100*(1+'Job Setup'!$B$17)+'Job Setup'!$B$18)</f>
        <v/>
      </c>
      <c r="G100" s="27" t="n">
        <f aca="false">IF(OR(D100="",F100=""),0,D100*F100)</f>
        <v>0</v>
      </c>
    </row>
    <row r="101" customFormat="false" ht="15" hidden="false" customHeight="false" outlineLevel="0" collapsed="false">
      <c r="A101" s="23"/>
      <c r="B101" s="6"/>
      <c r="C101" s="16"/>
      <c r="D101" s="24"/>
      <c r="E101" s="25"/>
      <c r="F101" s="26" t="str">
        <f aca="false">IF(E101="","",E101*(1+'Job Setup'!$B$17)+'Job Setup'!$B$18)</f>
        <v/>
      </c>
      <c r="G101" s="27" t="n">
        <f aca="false">IF(OR(D101="",F101=""),0,D101*F101)</f>
        <v>0</v>
      </c>
    </row>
    <row r="102" customFormat="false" ht="15" hidden="false" customHeight="false" outlineLevel="0" collapsed="false">
      <c r="A102" s="23"/>
      <c r="B102" s="6"/>
      <c r="C102" s="16"/>
      <c r="D102" s="24"/>
      <c r="E102" s="25"/>
      <c r="F102" s="26" t="str">
        <f aca="false">IF(E102="","",E102*(1+'Job Setup'!$B$17)+'Job Setup'!$B$18)</f>
        <v/>
      </c>
      <c r="G102" s="27" t="n">
        <f aca="false">IF(OR(D102="",F102=""),0,D102*F102)</f>
        <v>0</v>
      </c>
    </row>
    <row r="103" customFormat="false" ht="15" hidden="false" customHeight="false" outlineLevel="0" collapsed="false">
      <c r="A103" s="23"/>
      <c r="B103" s="6"/>
      <c r="C103" s="16"/>
      <c r="D103" s="24"/>
      <c r="E103" s="25"/>
      <c r="F103" s="26" t="str">
        <f aca="false">IF(E103="","",E103*(1+'Job Setup'!$B$17)+'Job Setup'!$B$18)</f>
        <v/>
      </c>
      <c r="G103" s="27" t="n">
        <f aca="false">IF(OR(D103="",F103=""),0,D103*F103)</f>
        <v>0</v>
      </c>
    </row>
    <row r="104" customFormat="false" ht="15" hidden="false" customHeight="false" outlineLevel="0" collapsed="false">
      <c r="A104" s="23"/>
      <c r="B104" s="6"/>
      <c r="C104" s="16"/>
      <c r="D104" s="24"/>
      <c r="E104" s="25"/>
      <c r="F104" s="26" t="str">
        <f aca="false">IF(E104="","",E104*(1+'Job Setup'!$B$17)+'Job Setup'!$B$18)</f>
        <v/>
      </c>
      <c r="G104" s="27" t="n">
        <f aca="false">IF(OR(D104="",F104=""),0,D104*F104)</f>
        <v>0</v>
      </c>
    </row>
    <row r="105" customFormat="false" ht="15" hidden="false" customHeight="false" outlineLevel="0" collapsed="false">
      <c r="A105" s="23"/>
      <c r="B105" s="6"/>
      <c r="C105" s="16"/>
      <c r="D105" s="24"/>
      <c r="E105" s="25"/>
      <c r="F105" s="26" t="str">
        <f aca="false">IF(E105="","",E105*(1+'Job Setup'!$B$17)+'Job Setup'!$B$18)</f>
        <v/>
      </c>
      <c r="G105" s="27" t="n">
        <f aca="false">IF(OR(D105="",F105=""),0,D105*F105)</f>
        <v>0</v>
      </c>
    </row>
    <row r="106" customFormat="false" ht="15" hidden="false" customHeight="false" outlineLevel="0" collapsed="false">
      <c r="A106" s="23"/>
      <c r="B106" s="6"/>
      <c r="C106" s="16"/>
      <c r="D106" s="24"/>
      <c r="E106" s="25"/>
      <c r="F106" s="26" t="str">
        <f aca="false">IF(E106="","",E106*(1+'Job Setup'!$B$17)+'Job Setup'!$B$18)</f>
        <v/>
      </c>
      <c r="G106" s="27" t="n">
        <f aca="false">IF(OR(D106="",F106=""),0,D106*F106)</f>
        <v>0</v>
      </c>
    </row>
    <row r="107" customFormat="false" ht="15" hidden="false" customHeight="false" outlineLevel="0" collapsed="false">
      <c r="A107" s="23"/>
      <c r="B107" s="6"/>
      <c r="C107" s="16"/>
      <c r="D107" s="24"/>
      <c r="E107" s="25"/>
      <c r="F107" s="26" t="str">
        <f aca="false">IF(E107="","",E107*(1+'Job Setup'!$B$17)+'Job Setup'!$B$18)</f>
        <v/>
      </c>
      <c r="G107" s="27" t="n">
        <f aca="false">IF(OR(D107="",F107=""),0,D107*F107)</f>
        <v>0</v>
      </c>
    </row>
    <row r="108" customFormat="false" ht="15" hidden="false" customHeight="false" outlineLevel="0" collapsed="false">
      <c r="A108" s="23"/>
      <c r="B108" s="6"/>
      <c r="C108" s="16"/>
      <c r="D108" s="24"/>
      <c r="E108" s="25"/>
      <c r="F108" s="26" t="str">
        <f aca="false">IF(E108="","",E108*(1+'Job Setup'!$B$17)+'Job Setup'!$B$18)</f>
        <v/>
      </c>
      <c r="G108" s="27" t="n">
        <f aca="false">IF(OR(D108="",F108=""),0,D108*F108)</f>
        <v>0</v>
      </c>
    </row>
    <row r="109" customFormat="false" ht="15" hidden="false" customHeight="false" outlineLevel="0" collapsed="false">
      <c r="A109" s="23"/>
      <c r="B109" s="6"/>
      <c r="C109" s="16"/>
      <c r="D109" s="24"/>
      <c r="E109" s="25"/>
      <c r="F109" s="26" t="str">
        <f aca="false">IF(E109="","",E109*(1+'Job Setup'!$B$17)+'Job Setup'!$B$18)</f>
        <v/>
      </c>
      <c r="G109" s="27" t="n">
        <f aca="false">IF(OR(D109="",F109=""),0,D109*F109)</f>
        <v>0</v>
      </c>
    </row>
    <row r="110" customFormat="false" ht="15" hidden="false" customHeight="false" outlineLevel="0" collapsed="false">
      <c r="A110" s="23"/>
      <c r="B110" s="6"/>
      <c r="C110" s="16"/>
      <c r="D110" s="24"/>
      <c r="E110" s="25"/>
      <c r="F110" s="26" t="str">
        <f aca="false">IF(E110="","",E110*(1+'Job Setup'!$B$17)+'Job Setup'!$B$18)</f>
        <v/>
      </c>
      <c r="G110" s="27" t="n">
        <f aca="false">IF(OR(D110="",F110=""),0,D110*F110)</f>
        <v>0</v>
      </c>
    </row>
    <row r="111" customFormat="false" ht="15" hidden="false" customHeight="false" outlineLevel="0" collapsed="false">
      <c r="A111" s="23"/>
      <c r="B111" s="6"/>
      <c r="C111" s="16"/>
      <c r="D111" s="24"/>
      <c r="E111" s="25"/>
      <c r="F111" s="26" t="str">
        <f aca="false">IF(E111="","",E111*(1+'Job Setup'!$B$17)+'Job Setup'!$B$18)</f>
        <v/>
      </c>
      <c r="G111" s="27" t="n">
        <f aca="false">IF(OR(D111="",F111=""),0,D111*F111)</f>
        <v>0</v>
      </c>
    </row>
    <row r="112" customFormat="false" ht="15" hidden="false" customHeight="false" outlineLevel="0" collapsed="false">
      <c r="A112" s="23"/>
      <c r="B112" s="6"/>
      <c r="C112" s="16"/>
      <c r="D112" s="24"/>
      <c r="E112" s="25"/>
      <c r="F112" s="26" t="str">
        <f aca="false">IF(E112="","",E112*(1+'Job Setup'!$B$17)+'Job Setup'!$B$18)</f>
        <v/>
      </c>
      <c r="G112" s="27" t="n">
        <f aca="false">IF(OR(D112="",F112=""),0,D112*F112)</f>
        <v>0</v>
      </c>
    </row>
    <row r="113" customFormat="false" ht="15" hidden="false" customHeight="false" outlineLevel="0" collapsed="false">
      <c r="A113" s="23"/>
      <c r="B113" s="6"/>
      <c r="C113" s="16"/>
      <c r="D113" s="24"/>
      <c r="E113" s="25"/>
      <c r="F113" s="26" t="str">
        <f aca="false">IF(E113="","",E113*(1+'Job Setup'!$B$17)+'Job Setup'!$B$18)</f>
        <v/>
      </c>
      <c r="G113" s="27" t="n">
        <f aca="false">IF(OR(D113="",F113=""),0,D113*F113)</f>
        <v>0</v>
      </c>
    </row>
    <row r="114" customFormat="false" ht="15" hidden="false" customHeight="false" outlineLevel="0" collapsed="false">
      <c r="A114" s="23"/>
      <c r="B114" s="6"/>
      <c r="C114" s="16"/>
      <c r="D114" s="24"/>
      <c r="E114" s="25"/>
      <c r="F114" s="26" t="str">
        <f aca="false">IF(E114="","",E114*(1+'Job Setup'!$B$17)+'Job Setup'!$B$18)</f>
        <v/>
      </c>
      <c r="G114" s="27" t="n">
        <f aca="false">IF(OR(D114="",F114=""),0,D114*F114)</f>
        <v>0</v>
      </c>
    </row>
    <row r="115" customFormat="false" ht="15" hidden="false" customHeight="false" outlineLevel="0" collapsed="false">
      <c r="A115" s="23"/>
      <c r="B115" s="6"/>
      <c r="C115" s="16"/>
      <c r="D115" s="24"/>
      <c r="E115" s="25"/>
      <c r="F115" s="26" t="str">
        <f aca="false">IF(E115="","",E115*(1+'Job Setup'!$B$17)+'Job Setup'!$B$18)</f>
        <v/>
      </c>
      <c r="G115" s="27" t="n">
        <f aca="false">IF(OR(D115="",F115=""),0,D115*F115)</f>
        <v>0</v>
      </c>
    </row>
    <row r="116" customFormat="false" ht="15" hidden="false" customHeight="false" outlineLevel="0" collapsed="false">
      <c r="A116" s="23"/>
      <c r="B116" s="6"/>
      <c r="C116" s="16"/>
      <c r="D116" s="24"/>
      <c r="E116" s="25"/>
      <c r="F116" s="26" t="str">
        <f aca="false">IF(E116="","",E116*(1+'Job Setup'!$B$17)+'Job Setup'!$B$18)</f>
        <v/>
      </c>
      <c r="G116" s="27" t="n">
        <f aca="false">IF(OR(D116="",F116=""),0,D116*F116)</f>
        <v>0</v>
      </c>
    </row>
    <row r="117" customFormat="false" ht="15" hidden="false" customHeight="false" outlineLevel="0" collapsed="false">
      <c r="A117" s="23"/>
      <c r="B117" s="6"/>
      <c r="C117" s="16"/>
      <c r="D117" s="24"/>
      <c r="E117" s="25"/>
      <c r="F117" s="26" t="str">
        <f aca="false">IF(E117="","",E117*(1+'Job Setup'!$B$17)+'Job Setup'!$B$18)</f>
        <v/>
      </c>
      <c r="G117" s="27" t="n">
        <f aca="false">IF(OR(D117="",F117=""),0,D117*F117)</f>
        <v>0</v>
      </c>
    </row>
    <row r="118" customFormat="false" ht="15" hidden="false" customHeight="false" outlineLevel="0" collapsed="false">
      <c r="A118" s="23"/>
      <c r="B118" s="6"/>
      <c r="C118" s="16"/>
      <c r="D118" s="24"/>
      <c r="E118" s="25"/>
      <c r="F118" s="26" t="str">
        <f aca="false">IF(E118="","",E118*(1+'Job Setup'!$B$17)+'Job Setup'!$B$18)</f>
        <v/>
      </c>
      <c r="G118" s="27" t="n">
        <f aca="false">IF(OR(D118="",F118=""),0,D118*F118)</f>
        <v>0</v>
      </c>
    </row>
    <row r="119" customFormat="false" ht="15" hidden="false" customHeight="false" outlineLevel="0" collapsed="false">
      <c r="A119" s="23"/>
      <c r="B119" s="6"/>
      <c r="C119" s="16"/>
      <c r="D119" s="24"/>
      <c r="E119" s="25"/>
      <c r="F119" s="26" t="str">
        <f aca="false">IF(E119="","",E119*(1+'Job Setup'!$B$17)+'Job Setup'!$B$18)</f>
        <v/>
      </c>
      <c r="G119" s="27" t="n">
        <f aca="false">IF(OR(D119="",F119=""),0,D119*F119)</f>
        <v>0</v>
      </c>
    </row>
    <row r="120" customFormat="false" ht="15" hidden="false" customHeight="false" outlineLevel="0" collapsed="false">
      <c r="A120" s="23"/>
      <c r="B120" s="6"/>
      <c r="C120" s="16"/>
      <c r="D120" s="24"/>
      <c r="E120" s="25"/>
      <c r="F120" s="26" t="str">
        <f aca="false">IF(E120="","",E120*(1+'Job Setup'!$B$17)+'Job Setup'!$B$18)</f>
        <v/>
      </c>
      <c r="G120" s="27" t="n">
        <f aca="false">IF(OR(D120="",F120=""),0,D120*F120)</f>
        <v>0</v>
      </c>
    </row>
    <row r="121" customFormat="false" ht="15" hidden="false" customHeight="false" outlineLevel="0" collapsed="false">
      <c r="A121" s="23"/>
      <c r="B121" s="6"/>
      <c r="C121" s="16"/>
      <c r="D121" s="24"/>
      <c r="E121" s="25"/>
      <c r="F121" s="26" t="str">
        <f aca="false">IF(E121="","",E121*(1+'Job Setup'!$B$17)+'Job Setup'!$B$18)</f>
        <v/>
      </c>
      <c r="G121" s="27" t="n">
        <f aca="false">IF(OR(D121="",F121=""),0,D121*F121)</f>
        <v>0</v>
      </c>
    </row>
    <row r="122" customFormat="false" ht="15" hidden="false" customHeight="false" outlineLevel="0" collapsed="false">
      <c r="A122" s="23"/>
      <c r="B122" s="6"/>
      <c r="C122" s="16"/>
      <c r="D122" s="24"/>
      <c r="E122" s="25"/>
      <c r="F122" s="26" t="str">
        <f aca="false">IF(E122="","",E122*(1+'Job Setup'!$B$17)+'Job Setup'!$B$18)</f>
        <v/>
      </c>
      <c r="G122" s="27" t="n">
        <f aca="false">IF(OR(D122="",F122=""),0,D122*F122)</f>
        <v>0</v>
      </c>
    </row>
    <row r="123" customFormat="false" ht="15" hidden="false" customHeight="false" outlineLevel="0" collapsed="false">
      <c r="A123" s="23"/>
      <c r="B123" s="6"/>
      <c r="C123" s="16"/>
      <c r="D123" s="24"/>
      <c r="E123" s="25"/>
      <c r="F123" s="26" t="str">
        <f aca="false">IF(E123="","",E123*(1+'Job Setup'!$B$17)+'Job Setup'!$B$18)</f>
        <v/>
      </c>
      <c r="G123" s="27" t="n">
        <f aca="false">IF(OR(D123="",F123=""),0,D123*F123)</f>
        <v>0</v>
      </c>
    </row>
    <row r="124" customFormat="false" ht="15" hidden="false" customHeight="false" outlineLevel="0" collapsed="false">
      <c r="A124" s="23"/>
      <c r="B124" s="6"/>
      <c r="C124" s="16"/>
      <c r="D124" s="24"/>
      <c r="E124" s="25"/>
      <c r="F124" s="26" t="str">
        <f aca="false">IF(E124="","",E124*(1+'Job Setup'!$B$17)+'Job Setup'!$B$18)</f>
        <v/>
      </c>
      <c r="G124" s="27" t="n">
        <f aca="false">IF(OR(D124="",F124=""),0,D124*F124)</f>
        <v>0</v>
      </c>
    </row>
    <row r="125" customFormat="false" ht="15" hidden="false" customHeight="false" outlineLevel="0" collapsed="false">
      <c r="A125" s="23"/>
      <c r="B125" s="6"/>
      <c r="C125" s="16"/>
      <c r="D125" s="24"/>
      <c r="E125" s="25"/>
      <c r="F125" s="26" t="str">
        <f aca="false">IF(E125="","",E125*(1+'Job Setup'!$B$17)+'Job Setup'!$B$18)</f>
        <v/>
      </c>
      <c r="G125" s="27" t="n">
        <f aca="false">IF(OR(D125="",F125=""),0,D125*F125)</f>
        <v>0</v>
      </c>
    </row>
    <row r="126" customFormat="false" ht="15" hidden="false" customHeight="false" outlineLevel="0" collapsed="false">
      <c r="A126" s="23"/>
      <c r="B126" s="6"/>
      <c r="C126" s="16"/>
      <c r="D126" s="24"/>
      <c r="E126" s="25"/>
      <c r="F126" s="26" t="str">
        <f aca="false">IF(E126="","",E126*(1+'Job Setup'!$B$17)+'Job Setup'!$B$18)</f>
        <v/>
      </c>
      <c r="G126" s="27" t="n">
        <f aca="false">IF(OR(D126="",F126=""),0,D126*F126)</f>
        <v>0</v>
      </c>
    </row>
    <row r="127" customFormat="false" ht="15" hidden="false" customHeight="false" outlineLevel="0" collapsed="false">
      <c r="A127" s="23"/>
      <c r="B127" s="6"/>
      <c r="C127" s="16"/>
      <c r="D127" s="24"/>
      <c r="E127" s="25"/>
      <c r="F127" s="26" t="str">
        <f aca="false">IF(E127="","",E127*(1+'Job Setup'!$B$17)+'Job Setup'!$B$18)</f>
        <v/>
      </c>
      <c r="G127" s="27" t="n">
        <f aca="false">IF(OR(D127="",F127=""),0,D127*F127)</f>
        <v>0</v>
      </c>
    </row>
    <row r="128" customFormat="false" ht="15" hidden="false" customHeight="false" outlineLevel="0" collapsed="false">
      <c r="A128" s="23"/>
      <c r="B128" s="6"/>
      <c r="C128" s="16"/>
      <c r="D128" s="24"/>
      <c r="E128" s="25"/>
      <c r="F128" s="26" t="str">
        <f aca="false">IF(E128="","",E128*(1+'Job Setup'!$B$17)+'Job Setup'!$B$18)</f>
        <v/>
      </c>
      <c r="G128" s="27" t="n">
        <f aca="false">IF(OR(D128="",F128=""),0,D128*F128)</f>
        <v>0</v>
      </c>
    </row>
    <row r="129" customFormat="false" ht="15" hidden="false" customHeight="false" outlineLevel="0" collapsed="false">
      <c r="A129" s="23"/>
      <c r="B129" s="6"/>
      <c r="C129" s="16"/>
      <c r="D129" s="24"/>
      <c r="E129" s="25"/>
      <c r="F129" s="26" t="str">
        <f aca="false">IF(E129="","",E129*(1+'Job Setup'!$B$17)+'Job Setup'!$B$18)</f>
        <v/>
      </c>
      <c r="G129" s="27" t="n">
        <f aca="false">IF(OR(D129="",F129=""),0,D129*F129)</f>
        <v>0</v>
      </c>
    </row>
    <row r="130" customFormat="false" ht="15" hidden="false" customHeight="false" outlineLevel="0" collapsed="false">
      <c r="A130" s="23"/>
      <c r="B130" s="6"/>
      <c r="C130" s="16"/>
      <c r="D130" s="24"/>
      <c r="E130" s="25"/>
      <c r="F130" s="26" t="str">
        <f aca="false">IF(E130="","",E130*(1+'Job Setup'!$B$17)+'Job Setup'!$B$18)</f>
        <v/>
      </c>
      <c r="G130" s="27" t="n">
        <f aca="false">IF(OR(D130="",F130=""),0,D130*F130)</f>
        <v>0</v>
      </c>
    </row>
    <row r="131" customFormat="false" ht="15" hidden="false" customHeight="false" outlineLevel="0" collapsed="false">
      <c r="A131" s="23"/>
      <c r="B131" s="6"/>
      <c r="C131" s="16"/>
      <c r="D131" s="24"/>
      <c r="E131" s="25"/>
      <c r="F131" s="26" t="str">
        <f aca="false">IF(E131="","",E131*(1+'Job Setup'!$B$17)+'Job Setup'!$B$18)</f>
        <v/>
      </c>
      <c r="G131" s="27" t="n">
        <f aca="false">IF(OR(D131="",F131=""),0,D131*F131)</f>
        <v>0</v>
      </c>
    </row>
    <row r="132" customFormat="false" ht="15" hidden="false" customHeight="false" outlineLevel="0" collapsed="false">
      <c r="A132" s="23"/>
      <c r="B132" s="6"/>
      <c r="C132" s="16"/>
      <c r="D132" s="24"/>
      <c r="E132" s="25"/>
      <c r="F132" s="26" t="str">
        <f aca="false">IF(E132="","",E132*(1+'Job Setup'!$B$17)+'Job Setup'!$B$18)</f>
        <v/>
      </c>
      <c r="G132" s="27" t="n">
        <f aca="false">IF(OR(D132="",F132=""),0,D132*F132)</f>
        <v>0</v>
      </c>
    </row>
    <row r="133" customFormat="false" ht="15" hidden="false" customHeight="false" outlineLevel="0" collapsed="false">
      <c r="A133" s="23"/>
      <c r="B133" s="6"/>
      <c r="C133" s="16"/>
      <c r="D133" s="24"/>
      <c r="E133" s="25"/>
      <c r="F133" s="26" t="str">
        <f aca="false">IF(E133="","",E133*(1+'Job Setup'!$B$17)+'Job Setup'!$B$18)</f>
        <v/>
      </c>
      <c r="G133" s="27" t="n">
        <f aca="false">IF(OR(D133="",F133=""),0,D133*F133)</f>
        <v>0</v>
      </c>
    </row>
    <row r="134" customFormat="false" ht="15" hidden="false" customHeight="false" outlineLevel="0" collapsed="false">
      <c r="A134" s="23"/>
      <c r="B134" s="6"/>
      <c r="C134" s="16"/>
      <c r="D134" s="24"/>
      <c r="E134" s="25"/>
      <c r="F134" s="26" t="str">
        <f aca="false">IF(E134="","",E134*(1+'Job Setup'!$B$17)+'Job Setup'!$B$18)</f>
        <v/>
      </c>
      <c r="G134" s="27" t="n">
        <f aca="false">IF(OR(D134="",F134=""),0,D134*F134)</f>
        <v>0</v>
      </c>
    </row>
    <row r="135" customFormat="false" ht="15" hidden="false" customHeight="false" outlineLevel="0" collapsed="false">
      <c r="A135" s="23"/>
      <c r="B135" s="6"/>
      <c r="C135" s="16"/>
      <c r="D135" s="24"/>
      <c r="E135" s="25"/>
      <c r="F135" s="26" t="str">
        <f aca="false">IF(E135="","",E135*(1+'Job Setup'!$B$17)+'Job Setup'!$B$18)</f>
        <v/>
      </c>
      <c r="G135" s="27" t="n">
        <f aca="false">IF(OR(D135="",F135=""),0,D135*F135)</f>
        <v>0</v>
      </c>
    </row>
    <row r="136" customFormat="false" ht="15" hidden="false" customHeight="false" outlineLevel="0" collapsed="false">
      <c r="A136" s="23"/>
      <c r="B136" s="6"/>
      <c r="C136" s="16"/>
      <c r="D136" s="24"/>
      <c r="E136" s="25"/>
      <c r="F136" s="26" t="str">
        <f aca="false">IF(E136="","",E136*(1+'Job Setup'!$B$17)+'Job Setup'!$B$18)</f>
        <v/>
      </c>
      <c r="G136" s="27" t="n">
        <f aca="false">IF(OR(D136="",F136=""),0,D136*F136)</f>
        <v>0</v>
      </c>
    </row>
    <row r="137" customFormat="false" ht="15" hidden="false" customHeight="false" outlineLevel="0" collapsed="false">
      <c r="A137" s="23"/>
      <c r="B137" s="6"/>
      <c r="C137" s="16"/>
      <c r="D137" s="24"/>
      <c r="E137" s="25"/>
      <c r="F137" s="26" t="str">
        <f aca="false">IF(E137="","",E137*(1+'Job Setup'!$B$17)+'Job Setup'!$B$18)</f>
        <v/>
      </c>
      <c r="G137" s="27" t="n">
        <f aca="false">IF(OR(D137="",F137=""),0,D137*F137)</f>
        <v>0</v>
      </c>
    </row>
    <row r="138" customFormat="false" ht="15" hidden="false" customHeight="false" outlineLevel="0" collapsed="false">
      <c r="A138" s="23"/>
      <c r="B138" s="6"/>
      <c r="C138" s="16"/>
      <c r="D138" s="24"/>
      <c r="E138" s="25"/>
      <c r="F138" s="26" t="str">
        <f aca="false">IF(E138="","",E138*(1+'Job Setup'!$B$17)+'Job Setup'!$B$18)</f>
        <v/>
      </c>
      <c r="G138" s="27" t="n">
        <f aca="false">IF(OR(D138="",F138=""),0,D138*F138)</f>
        <v>0</v>
      </c>
    </row>
    <row r="139" customFormat="false" ht="15" hidden="false" customHeight="false" outlineLevel="0" collapsed="false">
      <c r="A139" s="23"/>
      <c r="B139" s="6"/>
      <c r="C139" s="16"/>
      <c r="D139" s="24"/>
      <c r="E139" s="25"/>
      <c r="F139" s="26" t="str">
        <f aca="false">IF(E139="","",E139*(1+'Job Setup'!$B$17)+'Job Setup'!$B$18)</f>
        <v/>
      </c>
      <c r="G139" s="27" t="n">
        <f aca="false">IF(OR(D139="",F139=""),0,D139*F139)</f>
        <v>0</v>
      </c>
    </row>
    <row r="140" customFormat="false" ht="15" hidden="false" customHeight="false" outlineLevel="0" collapsed="false">
      <c r="A140" s="23"/>
      <c r="B140" s="6"/>
      <c r="C140" s="16"/>
      <c r="D140" s="24"/>
      <c r="E140" s="25"/>
      <c r="F140" s="26" t="str">
        <f aca="false">IF(E140="","",E140*(1+'Job Setup'!$B$17)+'Job Setup'!$B$18)</f>
        <v/>
      </c>
      <c r="G140" s="27" t="n">
        <f aca="false">IF(OR(D140="",F140=""),0,D140*F140)</f>
        <v>0</v>
      </c>
    </row>
    <row r="141" customFormat="false" ht="15" hidden="false" customHeight="false" outlineLevel="0" collapsed="false">
      <c r="A141" s="23"/>
      <c r="B141" s="6"/>
      <c r="C141" s="16"/>
      <c r="D141" s="24"/>
      <c r="E141" s="25"/>
      <c r="F141" s="26" t="str">
        <f aca="false">IF(E141="","",E141*(1+'Job Setup'!$B$17)+'Job Setup'!$B$18)</f>
        <v/>
      </c>
      <c r="G141" s="27" t="n">
        <f aca="false">IF(OR(D141="",F141=""),0,D141*F141)</f>
        <v>0</v>
      </c>
    </row>
    <row r="142" customFormat="false" ht="15" hidden="false" customHeight="false" outlineLevel="0" collapsed="false">
      <c r="A142" s="23"/>
      <c r="B142" s="6"/>
      <c r="C142" s="16"/>
      <c r="D142" s="24"/>
      <c r="E142" s="25"/>
      <c r="F142" s="26" t="str">
        <f aca="false">IF(E142="","",E142*(1+'Job Setup'!$B$17)+'Job Setup'!$B$18)</f>
        <v/>
      </c>
      <c r="G142" s="27" t="n">
        <f aca="false">IF(OR(D142="",F142=""),0,D142*F142)</f>
        <v>0</v>
      </c>
    </row>
    <row r="143" customFormat="false" ht="15" hidden="false" customHeight="false" outlineLevel="0" collapsed="false">
      <c r="A143" s="23"/>
      <c r="B143" s="6"/>
      <c r="C143" s="16"/>
      <c r="D143" s="24"/>
      <c r="E143" s="25"/>
      <c r="F143" s="26" t="str">
        <f aca="false">IF(E143="","",E143*(1+'Job Setup'!$B$17)+'Job Setup'!$B$18)</f>
        <v/>
      </c>
      <c r="G143" s="27" t="n">
        <f aca="false">IF(OR(D143="",F143=""),0,D143*F143)</f>
        <v>0</v>
      </c>
    </row>
    <row r="144" customFormat="false" ht="15" hidden="false" customHeight="false" outlineLevel="0" collapsed="false">
      <c r="A144" s="23"/>
      <c r="B144" s="6"/>
      <c r="C144" s="16"/>
      <c r="D144" s="24"/>
      <c r="E144" s="25"/>
      <c r="F144" s="26" t="str">
        <f aca="false">IF(E144="","",E144*(1+'Job Setup'!$B$17)+'Job Setup'!$B$18)</f>
        <v/>
      </c>
      <c r="G144" s="27" t="n">
        <f aca="false">IF(OR(D144="",F144=""),0,D144*F144)</f>
        <v>0</v>
      </c>
    </row>
    <row r="145" customFormat="false" ht="15" hidden="false" customHeight="false" outlineLevel="0" collapsed="false">
      <c r="A145" s="23"/>
      <c r="B145" s="6"/>
      <c r="C145" s="16"/>
      <c r="D145" s="24"/>
      <c r="E145" s="25"/>
      <c r="F145" s="26" t="str">
        <f aca="false">IF(E145="","",E145*(1+'Job Setup'!$B$17)+'Job Setup'!$B$18)</f>
        <v/>
      </c>
      <c r="G145" s="27" t="n">
        <f aca="false">IF(OR(D145="",F145=""),0,D145*F145)</f>
        <v>0</v>
      </c>
    </row>
    <row r="146" customFormat="false" ht="15" hidden="false" customHeight="false" outlineLevel="0" collapsed="false">
      <c r="A146" s="23"/>
      <c r="B146" s="6"/>
      <c r="C146" s="16"/>
      <c r="D146" s="24"/>
      <c r="E146" s="25"/>
      <c r="F146" s="26" t="str">
        <f aca="false">IF(E146="","",E146*(1+'Job Setup'!$B$17)+'Job Setup'!$B$18)</f>
        <v/>
      </c>
      <c r="G146" s="27" t="n">
        <f aca="false">IF(OR(D146="",F146=""),0,D146*F146)</f>
        <v>0</v>
      </c>
    </row>
    <row r="147" customFormat="false" ht="15" hidden="false" customHeight="false" outlineLevel="0" collapsed="false">
      <c r="A147" s="23"/>
      <c r="B147" s="6"/>
      <c r="C147" s="16"/>
      <c r="D147" s="24"/>
      <c r="E147" s="25"/>
      <c r="F147" s="26" t="str">
        <f aca="false">IF(E147="","",E147*(1+'Job Setup'!$B$17)+'Job Setup'!$B$18)</f>
        <v/>
      </c>
      <c r="G147" s="27" t="n">
        <f aca="false">IF(OR(D147="",F147=""),0,D147*F147)</f>
        <v>0</v>
      </c>
    </row>
    <row r="148" customFormat="false" ht="15" hidden="false" customHeight="false" outlineLevel="0" collapsed="false">
      <c r="A148" s="23"/>
      <c r="B148" s="6"/>
      <c r="C148" s="16"/>
      <c r="D148" s="24"/>
      <c r="E148" s="25"/>
      <c r="F148" s="26" t="str">
        <f aca="false">IF(E148="","",E148*(1+'Job Setup'!$B$17)+'Job Setup'!$B$18)</f>
        <v/>
      </c>
      <c r="G148" s="27" t="n">
        <f aca="false">IF(OR(D148="",F148=""),0,D148*F148)</f>
        <v>0</v>
      </c>
    </row>
    <row r="149" customFormat="false" ht="15" hidden="false" customHeight="false" outlineLevel="0" collapsed="false">
      <c r="A149" s="23"/>
      <c r="B149" s="6"/>
      <c r="C149" s="16"/>
      <c r="D149" s="24"/>
      <c r="E149" s="25"/>
      <c r="F149" s="26" t="str">
        <f aca="false">IF(E149="","",E149*(1+'Job Setup'!$B$17)+'Job Setup'!$B$18)</f>
        <v/>
      </c>
      <c r="G149" s="27" t="n">
        <f aca="false">IF(OR(D149="",F149=""),0,D149*F149)</f>
        <v>0</v>
      </c>
    </row>
    <row r="150" customFormat="false" ht="15" hidden="false" customHeight="false" outlineLevel="0" collapsed="false">
      <c r="A150" s="23"/>
      <c r="B150" s="6"/>
      <c r="C150" s="16"/>
      <c r="D150" s="24"/>
      <c r="E150" s="25"/>
      <c r="F150" s="26" t="str">
        <f aca="false">IF(E150="","",E150*(1+'Job Setup'!$B$17)+'Job Setup'!$B$18)</f>
        <v/>
      </c>
      <c r="G150" s="27" t="n">
        <f aca="false">IF(OR(D150="",F150=""),0,D150*F150)</f>
        <v>0</v>
      </c>
    </row>
    <row r="151" customFormat="false" ht="15" hidden="false" customHeight="false" outlineLevel="0" collapsed="false">
      <c r="A151" s="23"/>
      <c r="B151" s="6"/>
      <c r="C151" s="16"/>
      <c r="D151" s="24"/>
      <c r="E151" s="25"/>
      <c r="F151" s="26" t="str">
        <f aca="false">IF(E151="","",E151*(1+'Job Setup'!$B$17)+'Job Setup'!$B$18)</f>
        <v/>
      </c>
      <c r="G151" s="27" t="n">
        <f aca="false">IF(OR(D151="",F151=""),0,D151*F151)</f>
        <v>0</v>
      </c>
    </row>
    <row r="152" customFormat="false" ht="15" hidden="false" customHeight="false" outlineLevel="0" collapsed="false">
      <c r="A152" s="23"/>
      <c r="B152" s="6"/>
      <c r="C152" s="16"/>
      <c r="D152" s="24"/>
      <c r="E152" s="25"/>
      <c r="F152" s="26" t="str">
        <f aca="false">IF(E152="","",E152*(1+'Job Setup'!$B$17)+'Job Setup'!$B$18)</f>
        <v/>
      </c>
      <c r="G152" s="27" t="n">
        <f aca="false">IF(OR(D152="",F152=""),0,D152*F152)</f>
        <v>0</v>
      </c>
    </row>
    <row r="153" customFormat="false" ht="15" hidden="false" customHeight="false" outlineLevel="0" collapsed="false">
      <c r="A153" s="23"/>
      <c r="B153" s="6"/>
      <c r="C153" s="16"/>
      <c r="D153" s="24"/>
      <c r="E153" s="25"/>
      <c r="F153" s="26" t="str">
        <f aca="false">IF(E153="","",E153*(1+'Job Setup'!$B$17)+'Job Setup'!$B$18)</f>
        <v/>
      </c>
      <c r="G153" s="27" t="n">
        <f aca="false">IF(OR(D153="",F153=""),0,D153*F153)</f>
        <v>0</v>
      </c>
    </row>
    <row r="154" customFormat="false" ht="15" hidden="false" customHeight="false" outlineLevel="0" collapsed="false">
      <c r="A154" s="23"/>
      <c r="B154" s="6"/>
      <c r="C154" s="16"/>
      <c r="D154" s="24"/>
      <c r="E154" s="25"/>
      <c r="F154" s="26" t="str">
        <f aca="false">IF(E154="","",E154*(1+'Job Setup'!$B$17)+'Job Setup'!$B$18)</f>
        <v/>
      </c>
      <c r="G154" s="27" t="n">
        <f aca="false">IF(OR(D154="",F154=""),0,D154*F154)</f>
        <v>0</v>
      </c>
    </row>
    <row r="155" customFormat="false" ht="15" hidden="false" customHeight="false" outlineLevel="0" collapsed="false">
      <c r="A155" s="23"/>
      <c r="B155" s="6"/>
      <c r="C155" s="16"/>
      <c r="D155" s="24"/>
      <c r="E155" s="25"/>
      <c r="F155" s="26" t="str">
        <f aca="false">IF(E155="","",E155*(1+'Job Setup'!$B$17)+'Job Setup'!$B$18)</f>
        <v/>
      </c>
      <c r="G155" s="27" t="n">
        <f aca="false">IF(OR(D155="",F155=""),0,D155*F155)</f>
        <v>0</v>
      </c>
    </row>
    <row r="156" customFormat="false" ht="15" hidden="false" customHeight="false" outlineLevel="0" collapsed="false">
      <c r="A156" s="23"/>
      <c r="B156" s="6"/>
      <c r="C156" s="16"/>
      <c r="D156" s="24"/>
      <c r="E156" s="25"/>
      <c r="F156" s="26" t="str">
        <f aca="false">IF(E156="","",E156*(1+'Job Setup'!$B$17)+'Job Setup'!$B$18)</f>
        <v/>
      </c>
      <c r="G156" s="27" t="n">
        <f aca="false">IF(OR(D156="",F156=""),0,D156*F156)</f>
        <v>0</v>
      </c>
    </row>
    <row r="157" customFormat="false" ht="15" hidden="false" customHeight="false" outlineLevel="0" collapsed="false">
      <c r="A157" s="23"/>
      <c r="B157" s="6"/>
      <c r="C157" s="16"/>
      <c r="D157" s="24"/>
      <c r="E157" s="25"/>
      <c r="F157" s="26" t="str">
        <f aca="false">IF(E157="","",E157*(1+'Job Setup'!$B$17)+'Job Setup'!$B$18)</f>
        <v/>
      </c>
      <c r="G157" s="27" t="n">
        <f aca="false">IF(OR(D157="",F157=""),0,D157*F157)</f>
        <v>0</v>
      </c>
    </row>
    <row r="158" customFormat="false" ht="15" hidden="false" customHeight="false" outlineLevel="0" collapsed="false">
      <c r="A158" s="23"/>
      <c r="B158" s="6"/>
      <c r="C158" s="16"/>
      <c r="D158" s="24"/>
      <c r="E158" s="25"/>
      <c r="F158" s="26" t="str">
        <f aca="false">IF(E158="","",E158*(1+'Job Setup'!$B$17)+'Job Setup'!$B$18)</f>
        <v/>
      </c>
      <c r="G158" s="27" t="n">
        <f aca="false">IF(OR(D158="",F158=""),0,D158*F158)</f>
        <v>0</v>
      </c>
    </row>
    <row r="159" customFormat="false" ht="15" hidden="false" customHeight="false" outlineLevel="0" collapsed="false">
      <c r="A159" s="23"/>
      <c r="B159" s="6"/>
      <c r="C159" s="16"/>
      <c r="D159" s="24"/>
      <c r="E159" s="25"/>
      <c r="F159" s="26" t="str">
        <f aca="false">IF(E159="","",E159*(1+'Job Setup'!$B$17)+'Job Setup'!$B$18)</f>
        <v/>
      </c>
      <c r="G159" s="27" t="n">
        <f aca="false">IF(OR(D159="",F159=""),0,D159*F159)</f>
        <v>0</v>
      </c>
    </row>
    <row r="160" customFormat="false" ht="15" hidden="false" customHeight="false" outlineLevel="0" collapsed="false">
      <c r="A160" s="23"/>
      <c r="B160" s="6"/>
      <c r="C160" s="16"/>
      <c r="D160" s="24"/>
      <c r="E160" s="25"/>
      <c r="F160" s="26" t="str">
        <f aca="false">IF(E160="","",E160*(1+'Job Setup'!$B$17)+'Job Setup'!$B$18)</f>
        <v/>
      </c>
      <c r="G160" s="27" t="n">
        <f aca="false">IF(OR(D160="",F160=""),0,D160*F160)</f>
        <v>0</v>
      </c>
    </row>
    <row r="161" customFormat="false" ht="15" hidden="false" customHeight="false" outlineLevel="0" collapsed="false">
      <c r="A161" s="23"/>
      <c r="B161" s="6"/>
      <c r="C161" s="16"/>
      <c r="D161" s="24"/>
      <c r="E161" s="25"/>
      <c r="F161" s="26" t="str">
        <f aca="false">IF(E161="","",E161*(1+'Job Setup'!$B$17)+'Job Setup'!$B$18)</f>
        <v/>
      </c>
      <c r="G161" s="27" t="n">
        <f aca="false">IF(OR(D161="",F161=""),0,D161*F161)</f>
        <v>0</v>
      </c>
    </row>
    <row r="162" customFormat="false" ht="15" hidden="false" customHeight="false" outlineLevel="0" collapsed="false">
      <c r="A162" s="23"/>
      <c r="B162" s="6"/>
      <c r="C162" s="16"/>
      <c r="D162" s="24"/>
      <c r="E162" s="25"/>
      <c r="F162" s="26" t="str">
        <f aca="false">IF(E162="","",E162*(1+'Job Setup'!$B$17)+'Job Setup'!$B$18)</f>
        <v/>
      </c>
      <c r="G162" s="27" t="n">
        <f aca="false">IF(OR(D162="",F162=""),0,D162*F162)</f>
        <v>0</v>
      </c>
    </row>
    <row r="163" customFormat="false" ht="15" hidden="false" customHeight="false" outlineLevel="0" collapsed="false">
      <c r="A163" s="23"/>
      <c r="B163" s="6"/>
      <c r="C163" s="16"/>
      <c r="D163" s="24"/>
      <c r="E163" s="25"/>
      <c r="F163" s="26" t="str">
        <f aca="false">IF(E163="","",E163*(1+'Job Setup'!$B$17)+'Job Setup'!$B$18)</f>
        <v/>
      </c>
      <c r="G163" s="27" t="n">
        <f aca="false">IF(OR(D163="",F163=""),0,D163*F163)</f>
        <v>0</v>
      </c>
    </row>
    <row r="164" customFormat="false" ht="15" hidden="false" customHeight="false" outlineLevel="0" collapsed="false">
      <c r="A164" s="23"/>
      <c r="B164" s="6"/>
      <c r="C164" s="16"/>
      <c r="D164" s="24"/>
      <c r="E164" s="25"/>
      <c r="F164" s="26" t="str">
        <f aca="false">IF(E164="","",E164*(1+'Job Setup'!$B$17)+'Job Setup'!$B$18)</f>
        <v/>
      </c>
      <c r="G164" s="27" t="n">
        <f aca="false">IF(OR(D164="",F164=""),0,D164*F164)</f>
        <v>0</v>
      </c>
    </row>
    <row r="165" customFormat="false" ht="15" hidden="false" customHeight="false" outlineLevel="0" collapsed="false">
      <c r="A165" s="23"/>
      <c r="B165" s="6"/>
      <c r="C165" s="16"/>
      <c r="D165" s="24"/>
      <c r="E165" s="25"/>
      <c r="F165" s="26" t="str">
        <f aca="false">IF(E165="","",E165*(1+'Job Setup'!$B$17)+'Job Setup'!$B$18)</f>
        <v/>
      </c>
      <c r="G165" s="27" t="n">
        <f aca="false">IF(OR(D165="",F165=""),0,D165*F165)</f>
        <v>0</v>
      </c>
    </row>
    <row r="166" customFormat="false" ht="15" hidden="false" customHeight="false" outlineLevel="0" collapsed="false">
      <c r="A166" s="23"/>
      <c r="B166" s="6"/>
      <c r="C166" s="16"/>
      <c r="D166" s="24"/>
      <c r="E166" s="25"/>
      <c r="F166" s="26" t="str">
        <f aca="false">IF(E166="","",E166*(1+'Job Setup'!$B$17)+'Job Setup'!$B$18)</f>
        <v/>
      </c>
      <c r="G166" s="27" t="n">
        <f aca="false">IF(OR(D166="",F166=""),0,D166*F166)</f>
        <v>0</v>
      </c>
    </row>
    <row r="167" customFormat="false" ht="15" hidden="false" customHeight="false" outlineLevel="0" collapsed="false">
      <c r="A167" s="23"/>
      <c r="B167" s="6"/>
      <c r="C167" s="16"/>
      <c r="D167" s="24"/>
      <c r="E167" s="25"/>
      <c r="F167" s="26" t="str">
        <f aca="false">IF(E167="","",E167*(1+'Job Setup'!$B$17)+'Job Setup'!$B$18)</f>
        <v/>
      </c>
      <c r="G167" s="27" t="n">
        <f aca="false">IF(OR(D167="",F167=""),0,D167*F167)</f>
        <v>0</v>
      </c>
    </row>
    <row r="168" customFormat="false" ht="15" hidden="false" customHeight="false" outlineLevel="0" collapsed="false">
      <c r="A168" s="23"/>
      <c r="B168" s="6"/>
      <c r="C168" s="16"/>
      <c r="D168" s="24"/>
      <c r="E168" s="25"/>
      <c r="F168" s="26" t="str">
        <f aca="false">IF(E168="","",E168*(1+'Job Setup'!$B$17)+'Job Setup'!$B$18)</f>
        <v/>
      </c>
      <c r="G168" s="27" t="n">
        <f aca="false">IF(OR(D168="",F168=""),0,D168*F168)</f>
        <v>0</v>
      </c>
    </row>
    <row r="169" customFormat="false" ht="15" hidden="false" customHeight="false" outlineLevel="0" collapsed="false">
      <c r="A169" s="23"/>
      <c r="B169" s="6"/>
      <c r="C169" s="16"/>
      <c r="D169" s="24"/>
      <c r="E169" s="25"/>
      <c r="F169" s="26" t="str">
        <f aca="false">IF(E169="","",E169*(1+'Job Setup'!$B$17)+'Job Setup'!$B$18)</f>
        <v/>
      </c>
      <c r="G169" s="27" t="n">
        <f aca="false">IF(OR(D169="",F169=""),0,D169*F169)</f>
        <v>0</v>
      </c>
    </row>
    <row r="170" customFormat="false" ht="15" hidden="false" customHeight="false" outlineLevel="0" collapsed="false">
      <c r="A170" s="23"/>
      <c r="B170" s="6"/>
      <c r="C170" s="16"/>
      <c r="D170" s="24"/>
      <c r="E170" s="25"/>
      <c r="F170" s="26" t="str">
        <f aca="false">IF(E170="","",E170*(1+'Job Setup'!$B$17)+'Job Setup'!$B$18)</f>
        <v/>
      </c>
      <c r="G170" s="27" t="n">
        <f aca="false">IF(OR(D170="",F170=""),0,D170*F170)</f>
        <v>0</v>
      </c>
    </row>
    <row r="171" customFormat="false" ht="15" hidden="false" customHeight="false" outlineLevel="0" collapsed="false">
      <c r="A171" s="23"/>
      <c r="B171" s="6"/>
      <c r="C171" s="16"/>
      <c r="D171" s="24"/>
      <c r="E171" s="25"/>
      <c r="F171" s="26" t="str">
        <f aca="false">IF(E171="","",E171*(1+'Job Setup'!$B$17)+'Job Setup'!$B$18)</f>
        <v/>
      </c>
      <c r="G171" s="27" t="n">
        <f aca="false">IF(OR(D171="",F171=""),0,D171*F171)</f>
        <v>0</v>
      </c>
    </row>
    <row r="172" customFormat="false" ht="15" hidden="false" customHeight="false" outlineLevel="0" collapsed="false">
      <c r="A172" s="23"/>
      <c r="B172" s="6"/>
      <c r="C172" s="16"/>
      <c r="D172" s="24"/>
      <c r="E172" s="25"/>
      <c r="F172" s="26" t="str">
        <f aca="false">IF(E172="","",E172*(1+'Job Setup'!$B$17)+'Job Setup'!$B$18)</f>
        <v/>
      </c>
      <c r="G172" s="27" t="n">
        <f aca="false">IF(OR(D172="",F172=""),0,D172*F172)</f>
        <v>0</v>
      </c>
    </row>
    <row r="173" customFormat="false" ht="15" hidden="false" customHeight="false" outlineLevel="0" collapsed="false">
      <c r="A173" s="23"/>
      <c r="B173" s="6"/>
      <c r="C173" s="16"/>
      <c r="D173" s="24"/>
      <c r="E173" s="25"/>
      <c r="F173" s="26" t="str">
        <f aca="false">IF(E173="","",E173*(1+'Job Setup'!$B$17)+'Job Setup'!$B$18)</f>
        <v/>
      </c>
      <c r="G173" s="27" t="n">
        <f aca="false">IF(OR(D173="",F173=""),0,D173*F173)</f>
        <v>0</v>
      </c>
    </row>
    <row r="174" customFormat="false" ht="15" hidden="false" customHeight="false" outlineLevel="0" collapsed="false">
      <c r="A174" s="23"/>
      <c r="B174" s="6"/>
      <c r="C174" s="16"/>
      <c r="D174" s="24"/>
      <c r="E174" s="25"/>
      <c r="F174" s="26" t="str">
        <f aca="false">IF(E174="","",E174*(1+'Job Setup'!$B$17)+'Job Setup'!$B$18)</f>
        <v/>
      </c>
      <c r="G174" s="27" t="n">
        <f aca="false">IF(OR(D174="",F174=""),0,D174*F174)</f>
        <v>0</v>
      </c>
    </row>
    <row r="175" customFormat="false" ht="15" hidden="false" customHeight="false" outlineLevel="0" collapsed="false">
      <c r="A175" s="23"/>
      <c r="B175" s="6"/>
      <c r="C175" s="16"/>
      <c r="D175" s="24"/>
      <c r="E175" s="25"/>
      <c r="F175" s="26" t="str">
        <f aca="false">IF(E175="","",E175*(1+'Job Setup'!$B$17)+'Job Setup'!$B$18)</f>
        <v/>
      </c>
      <c r="G175" s="27" t="n">
        <f aca="false">IF(OR(D175="",F175=""),0,D175*F175)</f>
        <v>0</v>
      </c>
    </row>
    <row r="176" customFormat="false" ht="15" hidden="false" customHeight="false" outlineLevel="0" collapsed="false">
      <c r="A176" s="23"/>
      <c r="B176" s="6"/>
      <c r="C176" s="16"/>
      <c r="D176" s="24"/>
      <c r="E176" s="25"/>
      <c r="F176" s="26" t="str">
        <f aca="false">IF(E176="","",E176*(1+'Job Setup'!$B$17)+'Job Setup'!$B$18)</f>
        <v/>
      </c>
      <c r="G176" s="27" t="n">
        <f aca="false">IF(OR(D176="",F176=""),0,D176*F176)</f>
        <v>0</v>
      </c>
    </row>
    <row r="177" customFormat="false" ht="15" hidden="false" customHeight="false" outlineLevel="0" collapsed="false">
      <c r="A177" s="23"/>
      <c r="B177" s="6"/>
      <c r="C177" s="16"/>
      <c r="D177" s="24"/>
      <c r="E177" s="25"/>
      <c r="F177" s="26" t="str">
        <f aca="false">IF(E177="","",E177*(1+'Job Setup'!$B$17)+'Job Setup'!$B$18)</f>
        <v/>
      </c>
      <c r="G177" s="27" t="n">
        <f aca="false">IF(OR(D177="",F177=""),0,D177*F177)</f>
        <v>0</v>
      </c>
    </row>
    <row r="178" customFormat="false" ht="15" hidden="false" customHeight="false" outlineLevel="0" collapsed="false">
      <c r="A178" s="23"/>
      <c r="B178" s="6"/>
      <c r="C178" s="16"/>
      <c r="D178" s="24"/>
      <c r="E178" s="25"/>
      <c r="F178" s="26" t="str">
        <f aca="false">IF(E178="","",E178*(1+'Job Setup'!$B$17)+'Job Setup'!$B$18)</f>
        <v/>
      </c>
      <c r="G178" s="27" t="n">
        <f aca="false">IF(OR(D178="",F178=""),0,D178*F178)</f>
        <v>0</v>
      </c>
    </row>
    <row r="179" customFormat="false" ht="15" hidden="false" customHeight="false" outlineLevel="0" collapsed="false">
      <c r="A179" s="23"/>
      <c r="B179" s="6"/>
      <c r="C179" s="16"/>
      <c r="D179" s="24"/>
      <c r="E179" s="25"/>
      <c r="F179" s="26" t="str">
        <f aca="false">IF(E179="","",E179*(1+'Job Setup'!$B$17)+'Job Setup'!$B$18)</f>
        <v/>
      </c>
      <c r="G179" s="27" t="n">
        <f aca="false">IF(OR(D179="",F179=""),0,D179*F179)</f>
        <v>0</v>
      </c>
    </row>
    <row r="180" customFormat="false" ht="15" hidden="false" customHeight="false" outlineLevel="0" collapsed="false">
      <c r="A180" s="23"/>
      <c r="B180" s="6"/>
      <c r="C180" s="16"/>
      <c r="D180" s="24"/>
      <c r="E180" s="25"/>
      <c r="F180" s="26" t="str">
        <f aca="false">IF(E180="","",E180*(1+'Job Setup'!$B$17)+'Job Setup'!$B$18)</f>
        <v/>
      </c>
      <c r="G180" s="27" t="n">
        <f aca="false">IF(OR(D180="",F180=""),0,D180*F180)</f>
        <v>0</v>
      </c>
    </row>
    <row r="181" customFormat="false" ht="15" hidden="false" customHeight="false" outlineLevel="0" collapsed="false">
      <c r="A181" s="23"/>
      <c r="B181" s="6"/>
      <c r="C181" s="16"/>
      <c r="D181" s="24"/>
      <c r="E181" s="25"/>
      <c r="F181" s="26" t="str">
        <f aca="false">IF(E181="","",E181*(1+'Job Setup'!$B$17)+'Job Setup'!$B$18)</f>
        <v/>
      </c>
      <c r="G181" s="27" t="n">
        <f aca="false">IF(OR(D181="",F181=""),0,D181*F181)</f>
        <v>0</v>
      </c>
    </row>
    <row r="182" customFormat="false" ht="15" hidden="false" customHeight="false" outlineLevel="0" collapsed="false">
      <c r="A182" s="23"/>
      <c r="B182" s="6"/>
      <c r="C182" s="16"/>
      <c r="D182" s="24"/>
      <c r="E182" s="25"/>
      <c r="F182" s="26" t="str">
        <f aca="false">IF(E182="","",E182*(1+'Job Setup'!$B$17)+'Job Setup'!$B$18)</f>
        <v/>
      </c>
      <c r="G182" s="27" t="n">
        <f aca="false">IF(OR(D182="",F182=""),0,D182*F182)</f>
        <v>0</v>
      </c>
    </row>
    <row r="183" customFormat="false" ht="15" hidden="false" customHeight="false" outlineLevel="0" collapsed="false">
      <c r="A183" s="23"/>
      <c r="B183" s="6"/>
      <c r="C183" s="16"/>
      <c r="D183" s="24"/>
      <c r="E183" s="25"/>
      <c r="F183" s="26" t="str">
        <f aca="false">IF(E183="","",E183*(1+'Job Setup'!$B$17)+'Job Setup'!$B$18)</f>
        <v/>
      </c>
      <c r="G183" s="27" t="n">
        <f aca="false">IF(OR(D183="",F183=""),0,D183*F183)</f>
        <v>0</v>
      </c>
    </row>
    <row r="184" customFormat="false" ht="15" hidden="false" customHeight="false" outlineLevel="0" collapsed="false">
      <c r="A184" s="23"/>
      <c r="B184" s="6"/>
      <c r="C184" s="16"/>
      <c r="D184" s="24"/>
      <c r="E184" s="25"/>
      <c r="F184" s="26" t="str">
        <f aca="false">IF(E184="","",E184*(1+'Job Setup'!$B$17)+'Job Setup'!$B$18)</f>
        <v/>
      </c>
      <c r="G184" s="27" t="n">
        <f aca="false">IF(OR(D184="",F184=""),0,D184*F184)</f>
        <v>0</v>
      </c>
    </row>
    <row r="185" customFormat="false" ht="15" hidden="false" customHeight="false" outlineLevel="0" collapsed="false">
      <c r="A185" s="23"/>
      <c r="B185" s="6"/>
      <c r="C185" s="16"/>
      <c r="D185" s="24"/>
      <c r="E185" s="25"/>
      <c r="F185" s="26" t="str">
        <f aca="false">IF(E185="","",E185*(1+'Job Setup'!$B$17)+'Job Setup'!$B$18)</f>
        <v/>
      </c>
      <c r="G185" s="27" t="n">
        <f aca="false">IF(OR(D185="",F185=""),0,D185*F185)</f>
        <v>0</v>
      </c>
    </row>
    <row r="186" customFormat="false" ht="15" hidden="false" customHeight="false" outlineLevel="0" collapsed="false">
      <c r="A186" s="23"/>
      <c r="B186" s="6"/>
      <c r="C186" s="16"/>
      <c r="D186" s="24"/>
      <c r="E186" s="25"/>
      <c r="F186" s="26" t="str">
        <f aca="false">IF(E186="","",E186*(1+'Job Setup'!$B$17)+'Job Setup'!$B$18)</f>
        <v/>
      </c>
      <c r="G186" s="27" t="n">
        <f aca="false">IF(OR(D186="",F186=""),0,D186*F186)</f>
        <v>0</v>
      </c>
    </row>
    <row r="187" customFormat="false" ht="15" hidden="false" customHeight="false" outlineLevel="0" collapsed="false">
      <c r="A187" s="23"/>
      <c r="B187" s="6"/>
      <c r="C187" s="16"/>
      <c r="D187" s="24"/>
      <c r="E187" s="25"/>
      <c r="F187" s="26" t="str">
        <f aca="false">IF(E187="","",E187*(1+'Job Setup'!$B$17)+'Job Setup'!$B$18)</f>
        <v/>
      </c>
      <c r="G187" s="27" t="n">
        <f aca="false">IF(OR(D187="",F187=""),0,D187*F187)</f>
        <v>0</v>
      </c>
    </row>
    <row r="188" customFormat="false" ht="15" hidden="false" customHeight="false" outlineLevel="0" collapsed="false">
      <c r="A188" s="23"/>
      <c r="B188" s="6"/>
      <c r="C188" s="16"/>
      <c r="D188" s="24"/>
      <c r="E188" s="25"/>
      <c r="F188" s="26" t="str">
        <f aca="false">IF(E188="","",E188*(1+'Job Setup'!$B$17)+'Job Setup'!$B$18)</f>
        <v/>
      </c>
      <c r="G188" s="27" t="n">
        <f aca="false">IF(OR(D188="",F188=""),0,D188*F188)</f>
        <v>0</v>
      </c>
    </row>
    <row r="189" customFormat="false" ht="15" hidden="false" customHeight="false" outlineLevel="0" collapsed="false">
      <c r="A189" s="23"/>
      <c r="B189" s="6"/>
      <c r="C189" s="16"/>
      <c r="D189" s="24"/>
      <c r="E189" s="25"/>
      <c r="F189" s="26" t="str">
        <f aca="false">IF(E189="","",E189*(1+'Job Setup'!$B$17)+'Job Setup'!$B$18)</f>
        <v/>
      </c>
      <c r="G189" s="27" t="n">
        <f aca="false">IF(OR(D189="",F189=""),0,D189*F189)</f>
        <v>0</v>
      </c>
    </row>
    <row r="190" customFormat="false" ht="15" hidden="false" customHeight="false" outlineLevel="0" collapsed="false">
      <c r="A190" s="23"/>
      <c r="B190" s="6"/>
      <c r="C190" s="16"/>
      <c r="D190" s="24"/>
      <c r="E190" s="25"/>
      <c r="F190" s="26" t="str">
        <f aca="false">IF(E190="","",E190*(1+'Job Setup'!$B$17)+'Job Setup'!$B$18)</f>
        <v/>
      </c>
      <c r="G190" s="27" t="n">
        <f aca="false">IF(OR(D190="",F190=""),0,D190*F190)</f>
        <v>0</v>
      </c>
    </row>
    <row r="191" customFormat="false" ht="15" hidden="false" customHeight="false" outlineLevel="0" collapsed="false">
      <c r="A191" s="23"/>
      <c r="B191" s="6"/>
      <c r="C191" s="16"/>
      <c r="D191" s="24"/>
      <c r="E191" s="25"/>
      <c r="F191" s="26" t="str">
        <f aca="false">IF(E191="","",E191*(1+'Job Setup'!$B$17)+'Job Setup'!$B$18)</f>
        <v/>
      </c>
      <c r="G191" s="27" t="n">
        <f aca="false">IF(OR(D191="",F191=""),0,D191*F191)</f>
        <v>0</v>
      </c>
    </row>
    <row r="192" customFormat="false" ht="15" hidden="false" customHeight="false" outlineLevel="0" collapsed="false">
      <c r="A192" s="23"/>
      <c r="B192" s="6"/>
      <c r="C192" s="16"/>
      <c r="D192" s="24"/>
      <c r="E192" s="25"/>
      <c r="F192" s="26" t="str">
        <f aca="false">IF(E192="","",E192*(1+'Job Setup'!$B$17)+'Job Setup'!$B$18)</f>
        <v/>
      </c>
      <c r="G192" s="27" t="n">
        <f aca="false">IF(OR(D192="",F192=""),0,D192*F192)</f>
        <v>0</v>
      </c>
    </row>
    <row r="193" customFormat="false" ht="15" hidden="false" customHeight="false" outlineLevel="0" collapsed="false">
      <c r="A193" s="23"/>
      <c r="B193" s="6"/>
      <c r="C193" s="16"/>
      <c r="D193" s="24"/>
      <c r="E193" s="25"/>
      <c r="F193" s="26" t="str">
        <f aca="false">IF(E193="","",E193*(1+'Job Setup'!$B$17)+'Job Setup'!$B$18)</f>
        <v/>
      </c>
      <c r="G193" s="27" t="n">
        <f aca="false">IF(OR(D193="",F193=""),0,D193*F193)</f>
        <v>0</v>
      </c>
    </row>
    <row r="194" customFormat="false" ht="15" hidden="false" customHeight="false" outlineLevel="0" collapsed="false">
      <c r="A194" s="23"/>
      <c r="B194" s="6"/>
      <c r="C194" s="16"/>
      <c r="D194" s="24"/>
      <c r="E194" s="25"/>
      <c r="F194" s="26" t="str">
        <f aca="false">IF(E194="","",E194*(1+'Job Setup'!$B$17)+'Job Setup'!$B$18)</f>
        <v/>
      </c>
      <c r="G194" s="27" t="n">
        <f aca="false">IF(OR(D194="",F194=""),0,D194*F194)</f>
        <v>0</v>
      </c>
    </row>
    <row r="195" customFormat="false" ht="15" hidden="false" customHeight="false" outlineLevel="0" collapsed="false">
      <c r="A195" s="23"/>
      <c r="B195" s="6"/>
      <c r="C195" s="16"/>
      <c r="D195" s="24"/>
      <c r="E195" s="25"/>
      <c r="F195" s="26" t="str">
        <f aca="false">IF(E195="","",E195*(1+'Job Setup'!$B$17)+'Job Setup'!$B$18)</f>
        <v/>
      </c>
      <c r="G195" s="27" t="n">
        <f aca="false">IF(OR(D195="",F195=""),0,D195*F195)</f>
        <v>0</v>
      </c>
    </row>
    <row r="196" customFormat="false" ht="15" hidden="false" customHeight="false" outlineLevel="0" collapsed="false">
      <c r="A196" s="23"/>
      <c r="B196" s="6"/>
      <c r="C196" s="16"/>
      <c r="D196" s="24"/>
      <c r="E196" s="25"/>
      <c r="F196" s="26" t="str">
        <f aca="false">IF(E196="","",E196*(1+'Job Setup'!$B$17)+'Job Setup'!$B$18)</f>
        <v/>
      </c>
      <c r="G196" s="27" t="n">
        <f aca="false">IF(OR(D196="",F196=""),0,D196*F196)</f>
        <v>0</v>
      </c>
    </row>
    <row r="197" customFormat="false" ht="15" hidden="false" customHeight="false" outlineLevel="0" collapsed="false">
      <c r="A197" s="23"/>
      <c r="B197" s="6"/>
      <c r="C197" s="16"/>
      <c r="D197" s="24"/>
      <c r="E197" s="25"/>
      <c r="F197" s="26" t="str">
        <f aca="false">IF(E197="","",E197*(1+'Job Setup'!$B$17)+'Job Setup'!$B$18)</f>
        <v/>
      </c>
      <c r="G197" s="27" t="n">
        <f aca="false">IF(OR(D197="",F197=""),0,D197*F197)</f>
        <v>0</v>
      </c>
    </row>
    <row r="198" customFormat="false" ht="15" hidden="false" customHeight="false" outlineLevel="0" collapsed="false">
      <c r="A198" s="23"/>
      <c r="B198" s="6"/>
      <c r="C198" s="16"/>
      <c r="D198" s="24"/>
      <c r="E198" s="25"/>
      <c r="F198" s="26" t="str">
        <f aca="false">IF(E198="","",E198*(1+'Job Setup'!$B$17)+'Job Setup'!$B$18)</f>
        <v/>
      </c>
      <c r="G198" s="27" t="n">
        <f aca="false">IF(OR(D198="",F198=""),0,D198*F198)</f>
        <v>0</v>
      </c>
    </row>
    <row r="199" customFormat="false" ht="15" hidden="false" customHeight="false" outlineLevel="0" collapsed="false">
      <c r="A199" s="23"/>
      <c r="B199" s="6"/>
      <c r="C199" s="16"/>
      <c r="D199" s="24"/>
      <c r="E199" s="25"/>
      <c r="F199" s="26" t="str">
        <f aca="false">IF(E199="","",E199*(1+'Job Setup'!$B$17)+'Job Setup'!$B$18)</f>
        <v/>
      </c>
      <c r="G199" s="27" t="n">
        <f aca="false">IF(OR(D199="",F199=""),0,D199*F199)</f>
        <v>0</v>
      </c>
    </row>
    <row r="200" customFormat="false" ht="15" hidden="false" customHeight="false" outlineLevel="0" collapsed="false">
      <c r="A200" s="23"/>
      <c r="B200" s="6"/>
      <c r="C200" s="16"/>
      <c r="D200" s="24"/>
      <c r="E200" s="25"/>
      <c r="F200" s="26" t="str">
        <f aca="false">IF(E200="","",E200*(1+'Job Setup'!$B$17)+'Job Setup'!$B$18)</f>
        <v/>
      </c>
      <c r="G200" s="27" t="n">
        <f aca="false">IF(OR(D200="",F200=""),0,D200*F200)</f>
        <v>0</v>
      </c>
    </row>
    <row r="201" customFormat="false" ht="15" hidden="false" customHeight="false" outlineLevel="0" collapsed="false">
      <c r="A201" s="23"/>
      <c r="B201" s="6"/>
      <c r="C201" s="16"/>
      <c r="D201" s="24"/>
      <c r="E201" s="25"/>
      <c r="F201" s="26" t="str">
        <f aca="false">IF(E201="","",E201*(1+'Job Setup'!$B$17)+'Job Setup'!$B$18)</f>
        <v/>
      </c>
      <c r="G201" s="27" t="n">
        <f aca="false">IF(OR(D201="",F201=""),0,D201*F201)</f>
        <v>0</v>
      </c>
    </row>
    <row r="202" customFormat="false" ht="15" hidden="false" customHeight="false" outlineLevel="0" collapsed="false">
      <c r="A202" s="23"/>
      <c r="B202" s="6"/>
      <c r="C202" s="16"/>
      <c r="D202" s="24"/>
      <c r="E202" s="25"/>
      <c r="F202" s="26" t="str">
        <f aca="false">IF(E202="","",E202*(1+'Job Setup'!$B$17)+'Job Setup'!$B$18)</f>
        <v/>
      </c>
      <c r="G202" s="27" t="n">
        <f aca="false">IF(OR(D202="",F202=""),0,D202*F202)</f>
        <v>0</v>
      </c>
    </row>
    <row r="203" customFormat="false" ht="15" hidden="false" customHeight="false" outlineLevel="0" collapsed="false">
      <c r="A203" s="23"/>
      <c r="B203" s="6"/>
      <c r="C203" s="16"/>
      <c r="D203" s="24"/>
      <c r="E203" s="25"/>
      <c r="F203" s="26" t="str">
        <f aca="false">IF(E203="","",E203*(1+'Job Setup'!$B$17)+'Job Setup'!$B$18)</f>
        <v/>
      </c>
      <c r="G203" s="27" t="n">
        <f aca="false">IF(OR(D203="",F203=""),0,D203*F203)</f>
        <v>0</v>
      </c>
    </row>
    <row r="204" customFormat="false" ht="15" hidden="false" customHeight="false" outlineLevel="0" collapsed="false">
      <c r="A204" s="23"/>
      <c r="B204" s="6"/>
      <c r="C204" s="16"/>
      <c r="D204" s="24"/>
      <c r="E204" s="25"/>
      <c r="F204" s="26" t="str">
        <f aca="false">IF(E204="","",E204*(1+'Job Setup'!$B$17)+'Job Setup'!$B$18)</f>
        <v/>
      </c>
      <c r="G204" s="27" t="n">
        <f aca="false">IF(OR(D204="",F204=""),0,D204*F204)</f>
        <v>0</v>
      </c>
    </row>
  </sheetData>
  <dataValidations count="1">
    <dataValidation allowBlank="true" error="Pick a cost code from the Budget tab" errorStyle="stop" operator="between" showDropDown="false" showErrorMessage="true" showInputMessage="false" sqref="C5:C204" type="list">
      <formula1>Budget!$A$5:$A$44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34"/>
    <col collapsed="false" customWidth="true" hidden="false" outlineLevel="0" max="5" min="5" style="0" width="18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100</v>
      </c>
    </row>
    <row r="2" customFormat="false" ht="15" hidden="false" customHeight="false" outlineLevel="0" collapsed="false">
      <c r="A2" s="2" t="s">
        <v>101</v>
      </c>
    </row>
    <row r="3" customFormat="false" ht="15" hidden="false" customHeight="false" outlineLevel="0" collapsed="false">
      <c r="E3" s="9" t="s">
        <v>86</v>
      </c>
      <c r="F3" s="22" t="n">
        <f aca="false">SUM(F5:F204)</f>
        <v>17450</v>
      </c>
    </row>
    <row r="4" customFormat="false" ht="43.5" hidden="false" customHeight="true" outlineLevel="0" collapsed="false">
      <c r="A4" s="15" t="s">
        <v>90</v>
      </c>
      <c r="B4" s="15" t="s">
        <v>102</v>
      </c>
      <c r="C4" s="15" t="s">
        <v>54</v>
      </c>
      <c r="D4" s="15" t="s">
        <v>55</v>
      </c>
      <c r="E4" s="15" t="s">
        <v>103</v>
      </c>
      <c r="F4" s="15" t="s">
        <v>104</v>
      </c>
    </row>
    <row r="5" customFormat="false" ht="15" hidden="false" customHeight="false" outlineLevel="0" collapsed="false">
      <c r="A5" s="23" t="n">
        <v>46275</v>
      </c>
      <c r="B5" s="6" t="s">
        <v>105</v>
      </c>
      <c r="C5" s="16" t="s">
        <v>68</v>
      </c>
      <c r="D5" s="6" t="s">
        <v>106</v>
      </c>
      <c r="E5" s="6" t="s">
        <v>107</v>
      </c>
      <c r="F5" s="25" t="n">
        <v>9200</v>
      </c>
    </row>
    <row r="6" customFormat="false" ht="15" hidden="false" customHeight="false" outlineLevel="0" collapsed="false">
      <c r="A6" s="23" t="n">
        <v>46281</v>
      </c>
      <c r="B6" s="6" t="s">
        <v>105</v>
      </c>
      <c r="C6" s="16" t="s">
        <v>68</v>
      </c>
      <c r="D6" s="6" t="s">
        <v>108</v>
      </c>
      <c r="E6" s="6"/>
      <c r="F6" s="25" t="n">
        <v>2300</v>
      </c>
    </row>
    <row r="7" customFormat="false" ht="15" hidden="false" customHeight="false" outlineLevel="0" collapsed="false">
      <c r="A7" s="23" t="n">
        <v>46283</v>
      </c>
      <c r="B7" s="6" t="s">
        <v>109</v>
      </c>
      <c r="C7" s="16" t="s">
        <v>77</v>
      </c>
      <c r="D7" s="6" t="s">
        <v>110</v>
      </c>
      <c r="E7" s="6"/>
      <c r="F7" s="25" t="n">
        <v>1150</v>
      </c>
    </row>
    <row r="8" customFormat="false" ht="15" hidden="false" customHeight="false" outlineLevel="0" collapsed="false">
      <c r="A8" s="23" t="n">
        <v>46290</v>
      </c>
      <c r="B8" s="6" t="s">
        <v>111</v>
      </c>
      <c r="C8" s="16" t="s">
        <v>80</v>
      </c>
      <c r="D8" s="6" t="s">
        <v>112</v>
      </c>
      <c r="E8" s="6" t="s">
        <v>113</v>
      </c>
      <c r="F8" s="25" t="n">
        <v>4800</v>
      </c>
    </row>
    <row r="9" customFormat="false" ht="15" hidden="false" customHeight="false" outlineLevel="0" collapsed="false">
      <c r="A9" s="23"/>
      <c r="B9" s="6"/>
      <c r="C9" s="16"/>
      <c r="D9" s="6"/>
      <c r="E9" s="6"/>
      <c r="F9" s="25"/>
    </row>
    <row r="10" customFormat="false" ht="15" hidden="false" customHeight="false" outlineLevel="0" collapsed="false">
      <c r="A10" s="23"/>
      <c r="B10" s="6"/>
      <c r="C10" s="16"/>
      <c r="D10" s="6"/>
      <c r="E10" s="6"/>
      <c r="F10" s="25"/>
    </row>
    <row r="11" customFormat="false" ht="15" hidden="false" customHeight="false" outlineLevel="0" collapsed="false">
      <c r="A11" s="23"/>
      <c r="B11" s="6"/>
      <c r="C11" s="16"/>
      <c r="D11" s="6"/>
      <c r="E11" s="6"/>
      <c r="F11" s="25"/>
    </row>
    <row r="12" customFormat="false" ht="15" hidden="false" customHeight="false" outlineLevel="0" collapsed="false">
      <c r="A12" s="23"/>
      <c r="B12" s="6"/>
      <c r="C12" s="16"/>
      <c r="D12" s="6"/>
      <c r="E12" s="6"/>
      <c r="F12" s="25"/>
    </row>
    <row r="13" customFormat="false" ht="15" hidden="false" customHeight="false" outlineLevel="0" collapsed="false">
      <c r="A13" s="23"/>
      <c r="B13" s="6"/>
      <c r="C13" s="16"/>
      <c r="D13" s="6"/>
      <c r="E13" s="6"/>
      <c r="F13" s="25"/>
    </row>
    <row r="14" customFormat="false" ht="15" hidden="false" customHeight="false" outlineLevel="0" collapsed="false">
      <c r="A14" s="23"/>
      <c r="B14" s="6"/>
      <c r="C14" s="16"/>
      <c r="D14" s="6"/>
      <c r="E14" s="6"/>
      <c r="F14" s="25"/>
    </row>
    <row r="15" customFormat="false" ht="15" hidden="false" customHeight="false" outlineLevel="0" collapsed="false">
      <c r="A15" s="23"/>
      <c r="B15" s="6"/>
      <c r="C15" s="16"/>
      <c r="D15" s="6"/>
      <c r="E15" s="6"/>
      <c r="F15" s="25"/>
    </row>
    <row r="16" customFormat="false" ht="15" hidden="false" customHeight="false" outlineLevel="0" collapsed="false">
      <c r="A16" s="23"/>
      <c r="B16" s="6"/>
      <c r="C16" s="16"/>
      <c r="D16" s="6"/>
      <c r="E16" s="6"/>
      <c r="F16" s="25"/>
    </row>
    <row r="17" customFormat="false" ht="15" hidden="false" customHeight="false" outlineLevel="0" collapsed="false">
      <c r="A17" s="23"/>
      <c r="B17" s="6"/>
      <c r="C17" s="16"/>
      <c r="D17" s="6"/>
      <c r="E17" s="6"/>
      <c r="F17" s="25"/>
    </row>
    <row r="18" customFormat="false" ht="15" hidden="false" customHeight="false" outlineLevel="0" collapsed="false">
      <c r="A18" s="23"/>
      <c r="B18" s="6"/>
      <c r="C18" s="16"/>
      <c r="D18" s="6"/>
      <c r="E18" s="6"/>
      <c r="F18" s="25"/>
    </row>
    <row r="19" customFormat="false" ht="15" hidden="false" customHeight="false" outlineLevel="0" collapsed="false">
      <c r="A19" s="23"/>
      <c r="B19" s="6"/>
      <c r="C19" s="16"/>
      <c r="D19" s="6"/>
      <c r="E19" s="6"/>
      <c r="F19" s="25"/>
    </row>
    <row r="20" customFormat="false" ht="15" hidden="false" customHeight="false" outlineLevel="0" collapsed="false">
      <c r="A20" s="23"/>
      <c r="B20" s="6"/>
      <c r="C20" s="16"/>
      <c r="D20" s="6"/>
      <c r="E20" s="6"/>
      <c r="F20" s="25"/>
    </row>
    <row r="21" customFormat="false" ht="15" hidden="false" customHeight="false" outlineLevel="0" collapsed="false">
      <c r="A21" s="23"/>
      <c r="B21" s="6"/>
      <c r="C21" s="16"/>
      <c r="D21" s="6"/>
      <c r="E21" s="6"/>
      <c r="F21" s="25"/>
    </row>
    <row r="22" customFormat="false" ht="15" hidden="false" customHeight="false" outlineLevel="0" collapsed="false">
      <c r="A22" s="23"/>
      <c r="B22" s="6"/>
      <c r="C22" s="16"/>
      <c r="D22" s="6"/>
      <c r="E22" s="6"/>
      <c r="F22" s="25"/>
    </row>
    <row r="23" customFormat="false" ht="15" hidden="false" customHeight="false" outlineLevel="0" collapsed="false">
      <c r="A23" s="23"/>
      <c r="B23" s="6"/>
      <c r="C23" s="16"/>
      <c r="D23" s="6"/>
      <c r="E23" s="6"/>
      <c r="F23" s="25"/>
    </row>
    <row r="24" customFormat="false" ht="15" hidden="false" customHeight="false" outlineLevel="0" collapsed="false">
      <c r="A24" s="23"/>
      <c r="B24" s="6"/>
      <c r="C24" s="16"/>
      <c r="D24" s="6"/>
      <c r="E24" s="6"/>
      <c r="F24" s="25"/>
    </row>
    <row r="25" customFormat="false" ht="15" hidden="false" customHeight="false" outlineLevel="0" collapsed="false">
      <c r="A25" s="23"/>
      <c r="B25" s="6"/>
      <c r="C25" s="16"/>
      <c r="D25" s="6"/>
      <c r="E25" s="6"/>
      <c r="F25" s="25"/>
    </row>
    <row r="26" customFormat="false" ht="15" hidden="false" customHeight="false" outlineLevel="0" collapsed="false">
      <c r="A26" s="23"/>
      <c r="B26" s="6"/>
      <c r="C26" s="16"/>
      <c r="D26" s="6"/>
      <c r="E26" s="6"/>
      <c r="F26" s="25"/>
    </row>
    <row r="27" customFormat="false" ht="15" hidden="false" customHeight="false" outlineLevel="0" collapsed="false">
      <c r="A27" s="23"/>
      <c r="B27" s="6"/>
      <c r="C27" s="16"/>
      <c r="D27" s="6"/>
      <c r="E27" s="6"/>
      <c r="F27" s="25"/>
    </row>
    <row r="28" customFormat="false" ht="15" hidden="false" customHeight="false" outlineLevel="0" collapsed="false">
      <c r="A28" s="23"/>
      <c r="B28" s="6"/>
      <c r="C28" s="16"/>
      <c r="D28" s="6"/>
      <c r="E28" s="6"/>
      <c r="F28" s="25"/>
    </row>
    <row r="29" customFormat="false" ht="15" hidden="false" customHeight="false" outlineLevel="0" collapsed="false">
      <c r="A29" s="23"/>
      <c r="B29" s="6"/>
      <c r="C29" s="16"/>
      <c r="D29" s="6"/>
      <c r="E29" s="6"/>
      <c r="F29" s="25"/>
    </row>
    <row r="30" customFormat="false" ht="15" hidden="false" customHeight="false" outlineLevel="0" collapsed="false">
      <c r="A30" s="23"/>
      <c r="B30" s="6"/>
      <c r="C30" s="16"/>
      <c r="D30" s="6"/>
      <c r="E30" s="6"/>
      <c r="F30" s="25"/>
    </row>
    <row r="31" customFormat="false" ht="15" hidden="false" customHeight="false" outlineLevel="0" collapsed="false">
      <c r="A31" s="23"/>
      <c r="B31" s="6"/>
      <c r="C31" s="16"/>
      <c r="D31" s="6"/>
      <c r="E31" s="6"/>
      <c r="F31" s="25"/>
    </row>
    <row r="32" customFormat="false" ht="15" hidden="false" customHeight="false" outlineLevel="0" collapsed="false">
      <c r="A32" s="23"/>
      <c r="B32" s="6"/>
      <c r="C32" s="16"/>
      <c r="D32" s="6"/>
      <c r="E32" s="6"/>
      <c r="F32" s="25"/>
    </row>
    <row r="33" customFormat="false" ht="15" hidden="false" customHeight="false" outlineLevel="0" collapsed="false">
      <c r="A33" s="23"/>
      <c r="B33" s="6"/>
      <c r="C33" s="16"/>
      <c r="D33" s="6"/>
      <c r="E33" s="6"/>
      <c r="F33" s="25"/>
    </row>
    <row r="34" customFormat="false" ht="15" hidden="false" customHeight="false" outlineLevel="0" collapsed="false">
      <c r="A34" s="23"/>
      <c r="B34" s="6"/>
      <c r="C34" s="16"/>
      <c r="D34" s="6"/>
      <c r="E34" s="6"/>
      <c r="F34" s="25"/>
    </row>
    <row r="35" customFormat="false" ht="15" hidden="false" customHeight="false" outlineLevel="0" collapsed="false">
      <c r="A35" s="23"/>
      <c r="B35" s="6"/>
      <c r="C35" s="16"/>
      <c r="D35" s="6"/>
      <c r="E35" s="6"/>
      <c r="F35" s="25"/>
    </row>
    <row r="36" customFormat="false" ht="15" hidden="false" customHeight="false" outlineLevel="0" collapsed="false">
      <c r="A36" s="23"/>
      <c r="B36" s="6"/>
      <c r="C36" s="16"/>
      <c r="D36" s="6"/>
      <c r="E36" s="6"/>
      <c r="F36" s="25"/>
    </row>
    <row r="37" customFormat="false" ht="15" hidden="false" customHeight="false" outlineLevel="0" collapsed="false">
      <c r="A37" s="23"/>
      <c r="B37" s="6"/>
      <c r="C37" s="16"/>
      <c r="D37" s="6"/>
      <c r="E37" s="6"/>
      <c r="F37" s="25"/>
    </row>
    <row r="38" customFormat="false" ht="15" hidden="false" customHeight="false" outlineLevel="0" collapsed="false">
      <c r="A38" s="23"/>
      <c r="B38" s="6"/>
      <c r="C38" s="16"/>
      <c r="D38" s="6"/>
      <c r="E38" s="6"/>
      <c r="F38" s="25"/>
    </row>
    <row r="39" customFormat="false" ht="15" hidden="false" customHeight="false" outlineLevel="0" collapsed="false">
      <c r="A39" s="23"/>
      <c r="B39" s="6"/>
      <c r="C39" s="16"/>
      <c r="D39" s="6"/>
      <c r="E39" s="6"/>
      <c r="F39" s="25"/>
    </row>
    <row r="40" customFormat="false" ht="15" hidden="false" customHeight="false" outlineLevel="0" collapsed="false">
      <c r="A40" s="23"/>
      <c r="B40" s="6"/>
      <c r="C40" s="16"/>
      <c r="D40" s="6"/>
      <c r="E40" s="6"/>
      <c r="F40" s="25"/>
    </row>
    <row r="41" customFormat="false" ht="15" hidden="false" customHeight="false" outlineLevel="0" collapsed="false">
      <c r="A41" s="23"/>
      <c r="B41" s="6"/>
      <c r="C41" s="16"/>
      <c r="D41" s="6"/>
      <c r="E41" s="6"/>
      <c r="F41" s="25"/>
    </row>
    <row r="42" customFormat="false" ht="15" hidden="false" customHeight="false" outlineLevel="0" collapsed="false">
      <c r="A42" s="23"/>
      <c r="B42" s="6"/>
      <c r="C42" s="16"/>
      <c r="D42" s="6"/>
      <c r="E42" s="6"/>
      <c r="F42" s="25"/>
    </row>
    <row r="43" customFormat="false" ht="15" hidden="false" customHeight="false" outlineLevel="0" collapsed="false">
      <c r="A43" s="23"/>
      <c r="B43" s="6"/>
      <c r="C43" s="16"/>
      <c r="D43" s="6"/>
      <c r="E43" s="6"/>
      <c r="F43" s="25"/>
    </row>
    <row r="44" customFormat="false" ht="15" hidden="false" customHeight="false" outlineLevel="0" collapsed="false">
      <c r="A44" s="23"/>
      <c r="B44" s="6"/>
      <c r="C44" s="16"/>
      <c r="D44" s="6"/>
      <c r="E44" s="6"/>
      <c r="F44" s="25"/>
    </row>
    <row r="45" customFormat="false" ht="15" hidden="false" customHeight="false" outlineLevel="0" collapsed="false">
      <c r="A45" s="23"/>
      <c r="B45" s="6"/>
      <c r="C45" s="16"/>
      <c r="D45" s="6"/>
      <c r="E45" s="6"/>
      <c r="F45" s="25"/>
    </row>
    <row r="46" customFormat="false" ht="15" hidden="false" customHeight="false" outlineLevel="0" collapsed="false">
      <c r="A46" s="23"/>
      <c r="B46" s="6"/>
      <c r="C46" s="16"/>
      <c r="D46" s="6"/>
      <c r="E46" s="6"/>
      <c r="F46" s="25"/>
    </row>
    <row r="47" customFormat="false" ht="15" hidden="false" customHeight="false" outlineLevel="0" collapsed="false">
      <c r="A47" s="23"/>
      <c r="B47" s="6"/>
      <c r="C47" s="16"/>
      <c r="D47" s="6"/>
      <c r="E47" s="6"/>
      <c r="F47" s="25"/>
    </row>
    <row r="48" customFormat="false" ht="15" hidden="false" customHeight="false" outlineLevel="0" collapsed="false">
      <c r="A48" s="23"/>
      <c r="B48" s="6"/>
      <c r="C48" s="16"/>
      <c r="D48" s="6"/>
      <c r="E48" s="6"/>
      <c r="F48" s="25"/>
    </row>
    <row r="49" customFormat="false" ht="15" hidden="false" customHeight="false" outlineLevel="0" collapsed="false">
      <c r="A49" s="23"/>
      <c r="B49" s="6"/>
      <c r="C49" s="16"/>
      <c r="D49" s="6"/>
      <c r="E49" s="6"/>
      <c r="F49" s="25"/>
    </row>
    <row r="50" customFormat="false" ht="15" hidden="false" customHeight="false" outlineLevel="0" collapsed="false">
      <c r="A50" s="23"/>
      <c r="B50" s="6"/>
      <c r="C50" s="16"/>
      <c r="D50" s="6"/>
      <c r="E50" s="6"/>
      <c r="F50" s="25"/>
    </row>
    <row r="51" customFormat="false" ht="15" hidden="false" customHeight="false" outlineLevel="0" collapsed="false">
      <c r="A51" s="23"/>
      <c r="B51" s="6"/>
      <c r="C51" s="16"/>
      <c r="D51" s="6"/>
      <c r="E51" s="6"/>
      <c r="F51" s="25"/>
    </row>
    <row r="52" customFormat="false" ht="15" hidden="false" customHeight="false" outlineLevel="0" collapsed="false">
      <c r="A52" s="23"/>
      <c r="B52" s="6"/>
      <c r="C52" s="16"/>
      <c r="D52" s="6"/>
      <c r="E52" s="6"/>
      <c r="F52" s="25"/>
    </row>
    <row r="53" customFormat="false" ht="15" hidden="false" customHeight="false" outlineLevel="0" collapsed="false">
      <c r="A53" s="23"/>
      <c r="B53" s="6"/>
      <c r="C53" s="16"/>
      <c r="D53" s="6"/>
      <c r="E53" s="6"/>
      <c r="F53" s="25"/>
    </row>
    <row r="54" customFormat="false" ht="15" hidden="false" customHeight="false" outlineLevel="0" collapsed="false">
      <c r="A54" s="23"/>
      <c r="B54" s="6"/>
      <c r="C54" s="16"/>
      <c r="D54" s="6"/>
      <c r="E54" s="6"/>
      <c r="F54" s="25"/>
    </row>
    <row r="55" customFormat="false" ht="15" hidden="false" customHeight="false" outlineLevel="0" collapsed="false">
      <c r="A55" s="23"/>
      <c r="B55" s="6"/>
      <c r="C55" s="16"/>
      <c r="D55" s="6"/>
      <c r="E55" s="6"/>
      <c r="F55" s="25"/>
    </row>
    <row r="56" customFormat="false" ht="15" hidden="false" customHeight="false" outlineLevel="0" collapsed="false">
      <c r="A56" s="23"/>
      <c r="B56" s="6"/>
      <c r="C56" s="16"/>
      <c r="D56" s="6"/>
      <c r="E56" s="6"/>
      <c r="F56" s="25"/>
    </row>
    <row r="57" customFormat="false" ht="15" hidden="false" customHeight="false" outlineLevel="0" collapsed="false">
      <c r="A57" s="23"/>
      <c r="B57" s="6"/>
      <c r="C57" s="16"/>
      <c r="D57" s="6"/>
      <c r="E57" s="6"/>
      <c r="F57" s="25"/>
    </row>
    <row r="58" customFormat="false" ht="15" hidden="false" customHeight="false" outlineLevel="0" collapsed="false">
      <c r="A58" s="23"/>
      <c r="B58" s="6"/>
      <c r="C58" s="16"/>
      <c r="D58" s="6"/>
      <c r="E58" s="6"/>
      <c r="F58" s="25"/>
    </row>
    <row r="59" customFormat="false" ht="15" hidden="false" customHeight="false" outlineLevel="0" collapsed="false">
      <c r="A59" s="23"/>
      <c r="B59" s="6"/>
      <c r="C59" s="16"/>
      <c r="D59" s="6"/>
      <c r="E59" s="6"/>
      <c r="F59" s="25"/>
    </row>
    <row r="60" customFormat="false" ht="15" hidden="false" customHeight="false" outlineLevel="0" collapsed="false">
      <c r="A60" s="23"/>
      <c r="B60" s="6"/>
      <c r="C60" s="16"/>
      <c r="D60" s="6"/>
      <c r="E60" s="6"/>
      <c r="F60" s="25"/>
    </row>
    <row r="61" customFormat="false" ht="15" hidden="false" customHeight="false" outlineLevel="0" collapsed="false">
      <c r="A61" s="23"/>
      <c r="B61" s="6"/>
      <c r="C61" s="16"/>
      <c r="D61" s="6"/>
      <c r="E61" s="6"/>
      <c r="F61" s="25"/>
    </row>
    <row r="62" customFormat="false" ht="15" hidden="false" customHeight="false" outlineLevel="0" collapsed="false">
      <c r="A62" s="23"/>
      <c r="B62" s="6"/>
      <c r="C62" s="16"/>
      <c r="D62" s="6"/>
      <c r="E62" s="6"/>
      <c r="F62" s="25"/>
    </row>
    <row r="63" customFormat="false" ht="15" hidden="false" customHeight="false" outlineLevel="0" collapsed="false">
      <c r="A63" s="23"/>
      <c r="B63" s="6"/>
      <c r="C63" s="16"/>
      <c r="D63" s="6"/>
      <c r="E63" s="6"/>
      <c r="F63" s="25"/>
    </row>
    <row r="64" customFormat="false" ht="15" hidden="false" customHeight="false" outlineLevel="0" collapsed="false">
      <c r="A64" s="23"/>
      <c r="B64" s="6"/>
      <c r="C64" s="16"/>
      <c r="D64" s="6"/>
      <c r="E64" s="6"/>
      <c r="F64" s="25"/>
    </row>
    <row r="65" customFormat="false" ht="15" hidden="false" customHeight="false" outlineLevel="0" collapsed="false">
      <c r="A65" s="23"/>
      <c r="B65" s="6"/>
      <c r="C65" s="16"/>
      <c r="D65" s="6"/>
      <c r="E65" s="6"/>
      <c r="F65" s="25"/>
    </row>
    <row r="66" customFormat="false" ht="15" hidden="false" customHeight="false" outlineLevel="0" collapsed="false">
      <c r="A66" s="23"/>
      <c r="B66" s="6"/>
      <c r="C66" s="16"/>
      <c r="D66" s="6"/>
      <c r="E66" s="6"/>
      <c r="F66" s="25"/>
    </row>
    <row r="67" customFormat="false" ht="15" hidden="false" customHeight="false" outlineLevel="0" collapsed="false">
      <c r="A67" s="23"/>
      <c r="B67" s="6"/>
      <c r="C67" s="16"/>
      <c r="D67" s="6"/>
      <c r="E67" s="6"/>
      <c r="F67" s="25"/>
    </row>
    <row r="68" customFormat="false" ht="15" hidden="false" customHeight="false" outlineLevel="0" collapsed="false">
      <c r="A68" s="23"/>
      <c r="B68" s="6"/>
      <c r="C68" s="16"/>
      <c r="D68" s="6"/>
      <c r="E68" s="6"/>
      <c r="F68" s="25"/>
    </row>
    <row r="69" customFormat="false" ht="15" hidden="false" customHeight="false" outlineLevel="0" collapsed="false">
      <c r="A69" s="23"/>
      <c r="B69" s="6"/>
      <c r="C69" s="16"/>
      <c r="D69" s="6"/>
      <c r="E69" s="6"/>
      <c r="F69" s="25"/>
    </row>
    <row r="70" customFormat="false" ht="15" hidden="false" customHeight="false" outlineLevel="0" collapsed="false">
      <c r="A70" s="23"/>
      <c r="B70" s="6"/>
      <c r="C70" s="16"/>
      <c r="D70" s="6"/>
      <c r="E70" s="6"/>
      <c r="F70" s="25"/>
    </row>
    <row r="71" customFormat="false" ht="15" hidden="false" customHeight="false" outlineLevel="0" collapsed="false">
      <c r="A71" s="23"/>
      <c r="B71" s="6"/>
      <c r="C71" s="16"/>
      <c r="D71" s="6"/>
      <c r="E71" s="6"/>
      <c r="F71" s="25"/>
    </row>
    <row r="72" customFormat="false" ht="15" hidden="false" customHeight="false" outlineLevel="0" collapsed="false">
      <c r="A72" s="23"/>
      <c r="B72" s="6"/>
      <c r="C72" s="16"/>
      <c r="D72" s="6"/>
      <c r="E72" s="6"/>
      <c r="F72" s="25"/>
    </row>
    <row r="73" customFormat="false" ht="15" hidden="false" customHeight="false" outlineLevel="0" collapsed="false">
      <c r="A73" s="23"/>
      <c r="B73" s="6"/>
      <c r="C73" s="16"/>
      <c r="D73" s="6"/>
      <c r="E73" s="6"/>
      <c r="F73" s="25"/>
    </row>
    <row r="74" customFormat="false" ht="15" hidden="false" customHeight="false" outlineLevel="0" collapsed="false">
      <c r="A74" s="23"/>
      <c r="B74" s="6"/>
      <c r="C74" s="16"/>
      <c r="D74" s="6"/>
      <c r="E74" s="6"/>
      <c r="F74" s="25"/>
    </row>
    <row r="75" customFormat="false" ht="15" hidden="false" customHeight="false" outlineLevel="0" collapsed="false">
      <c r="A75" s="23"/>
      <c r="B75" s="6"/>
      <c r="C75" s="16"/>
      <c r="D75" s="6"/>
      <c r="E75" s="6"/>
      <c r="F75" s="25"/>
    </row>
    <row r="76" customFormat="false" ht="15" hidden="false" customHeight="false" outlineLevel="0" collapsed="false">
      <c r="A76" s="23"/>
      <c r="B76" s="6"/>
      <c r="C76" s="16"/>
      <c r="D76" s="6"/>
      <c r="E76" s="6"/>
      <c r="F76" s="25"/>
    </row>
    <row r="77" customFormat="false" ht="15" hidden="false" customHeight="false" outlineLevel="0" collapsed="false">
      <c r="A77" s="23"/>
      <c r="B77" s="6"/>
      <c r="C77" s="16"/>
      <c r="D77" s="6"/>
      <c r="E77" s="6"/>
      <c r="F77" s="25"/>
    </row>
    <row r="78" customFormat="false" ht="15" hidden="false" customHeight="false" outlineLevel="0" collapsed="false">
      <c r="A78" s="23"/>
      <c r="B78" s="6"/>
      <c r="C78" s="16"/>
      <c r="D78" s="6"/>
      <c r="E78" s="6"/>
      <c r="F78" s="25"/>
    </row>
    <row r="79" customFormat="false" ht="15" hidden="false" customHeight="false" outlineLevel="0" collapsed="false">
      <c r="A79" s="23"/>
      <c r="B79" s="6"/>
      <c r="C79" s="16"/>
      <c r="D79" s="6"/>
      <c r="E79" s="6"/>
      <c r="F79" s="25"/>
    </row>
    <row r="80" customFormat="false" ht="15" hidden="false" customHeight="false" outlineLevel="0" collapsed="false">
      <c r="A80" s="23"/>
      <c r="B80" s="6"/>
      <c r="C80" s="16"/>
      <c r="D80" s="6"/>
      <c r="E80" s="6"/>
      <c r="F80" s="25"/>
    </row>
    <row r="81" customFormat="false" ht="15" hidden="false" customHeight="false" outlineLevel="0" collapsed="false">
      <c r="A81" s="23"/>
      <c r="B81" s="6"/>
      <c r="C81" s="16"/>
      <c r="D81" s="6"/>
      <c r="E81" s="6"/>
      <c r="F81" s="25"/>
    </row>
    <row r="82" customFormat="false" ht="15" hidden="false" customHeight="false" outlineLevel="0" collapsed="false">
      <c r="A82" s="23"/>
      <c r="B82" s="6"/>
      <c r="C82" s="16"/>
      <c r="D82" s="6"/>
      <c r="E82" s="6"/>
      <c r="F82" s="25"/>
    </row>
    <row r="83" customFormat="false" ht="15" hidden="false" customHeight="false" outlineLevel="0" collapsed="false">
      <c r="A83" s="23"/>
      <c r="B83" s="6"/>
      <c r="C83" s="16"/>
      <c r="D83" s="6"/>
      <c r="E83" s="6"/>
      <c r="F83" s="25"/>
    </row>
    <row r="84" customFormat="false" ht="15" hidden="false" customHeight="false" outlineLevel="0" collapsed="false">
      <c r="A84" s="23"/>
      <c r="B84" s="6"/>
      <c r="C84" s="16"/>
      <c r="D84" s="6"/>
      <c r="E84" s="6"/>
      <c r="F84" s="25"/>
    </row>
    <row r="85" customFormat="false" ht="15" hidden="false" customHeight="false" outlineLevel="0" collapsed="false">
      <c r="A85" s="23"/>
      <c r="B85" s="6"/>
      <c r="C85" s="16"/>
      <c r="D85" s="6"/>
      <c r="E85" s="6"/>
      <c r="F85" s="25"/>
    </row>
    <row r="86" customFormat="false" ht="15" hidden="false" customHeight="false" outlineLevel="0" collapsed="false">
      <c r="A86" s="23"/>
      <c r="B86" s="6"/>
      <c r="C86" s="16"/>
      <c r="D86" s="6"/>
      <c r="E86" s="6"/>
      <c r="F86" s="25"/>
    </row>
    <row r="87" customFormat="false" ht="15" hidden="false" customHeight="false" outlineLevel="0" collapsed="false">
      <c r="A87" s="23"/>
      <c r="B87" s="6"/>
      <c r="C87" s="16"/>
      <c r="D87" s="6"/>
      <c r="E87" s="6"/>
      <c r="F87" s="25"/>
    </row>
    <row r="88" customFormat="false" ht="15" hidden="false" customHeight="false" outlineLevel="0" collapsed="false">
      <c r="A88" s="23"/>
      <c r="B88" s="6"/>
      <c r="C88" s="16"/>
      <c r="D88" s="6"/>
      <c r="E88" s="6"/>
      <c r="F88" s="25"/>
    </row>
    <row r="89" customFormat="false" ht="15" hidden="false" customHeight="false" outlineLevel="0" collapsed="false">
      <c r="A89" s="23"/>
      <c r="B89" s="6"/>
      <c r="C89" s="16"/>
      <c r="D89" s="6"/>
      <c r="E89" s="6"/>
      <c r="F89" s="25"/>
    </row>
    <row r="90" customFormat="false" ht="15" hidden="false" customHeight="false" outlineLevel="0" collapsed="false">
      <c r="A90" s="23"/>
      <c r="B90" s="6"/>
      <c r="C90" s="16"/>
      <c r="D90" s="6"/>
      <c r="E90" s="6"/>
      <c r="F90" s="25"/>
    </row>
    <row r="91" customFormat="false" ht="15" hidden="false" customHeight="false" outlineLevel="0" collapsed="false">
      <c r="A91" s="23"/>
      <c r="B91" s="6"/>
      <c r="C91" s="16"/>
      <c r="D91" s="6"/>
      <c r="E91" s="6"/>
      <c r="F91" s="25"/>
    </row>
    <row r="92" customFormat="false" ht="15" hidden="false" customHeight="false" outlineLevel="0" collapsed="false">
      <c r="A92" s="23"/>
      <c r="B92" s="6"/>
      <c r="C92" s="16"/>
      <c r="D92" s="6"/>
      <c r="E92" s="6"/>
      <c r="F92" s="25"/>
    </row>
    <row r="93" customFormat="false" ht="15" hidden="false" customHeight="false" outlineLevel="0" collapsed="false">
      <c r="A93" s="23"/>
      <c r="B93" s="6"/>
      <c r="C93" s="16"/>
      <c r="D93" s="6"/>
      <c r="E93" s="6"/>
      <c r="F93" s="25"/>
    </row>
    <row r="94" customFormat="false" ht="15" hidden="false" customHeight="false" outlineLevel="0" collapsed="false">
      <c r="A94" s="23"/>
      <c r="B94" s="6"/>
      <c r="C94" s="16"/>
      <c r="D94" s="6"/>
      <c r="E94" s="6"/>
      <c r="F94" s="25"/>
    </row>
    <row r="95" customFormat="false" ht="15" hidden="false" customHeight="false" outlineLevel="0" collapsed="false">
      <c r="A95" s="23"/>
      <c r="B95" s="6"/>
      <c r="C95" s="16"/>
      <c r="D95" s="6"/>
      <c r="E95" s="6"/>
      <c r="F95" s="25"/>
    </row>
    <row r="96" customFormat="false" ht="15" hidden="false" customHeight="false" outlineLevel="0" collapsed="false">
      <c r="A96" s="23"/>
      <c r="B96" s="6"/>
      <c r="C96" s="16"/>
      <c r="D96" s="6"/>
      <c r="E96" s="6"/>
      <c r="F96" s="25"/>
    </row>
    <row r="97" customFormat="false" ht="15" hidden="false" customHeight="false" outlineLevel="0" collapsed="false">
      <c r="A97" s="23"/>
      <c r="B97" s="6"/>
      <c r="C97" s="16"/>
      <c r="D97" s="6"/>
      <c r="E97" s="6"/>
      <c r="F97" s="25"/>
    </row>
    <row r="98" customFormat="false" ht="15" hidden="false" customHeight="false" outlineLevel="0" collapsed="false">
      <c r="A98" s="23"/>
      <c r="B98" s="6"/>
      <c r="C98" s="16"/>
      <c r="D98" s="6"/>
      <c r="E98" s="6"/>
      <c r="F98" s="25"/>
    </row>
    <row r="99" customFormat="false" ht="15" hidden="false" customHeight="false" outlineLevel="0" collapsed="false">
      <c r="A99" s="23"/>
      <c r="B99" s="6"/>
      <c r="C99" s="16"/>
      <c r="D99" s="6"/>
      <c r="E99" s="6"/>
      <c r="F99" s="25"/>
    </row>
    <row r="100" customFormat="false" ht="15" hidden="false" customHeight="false" outlineLevel="0" collapsed="false">
      <c r="A100" s="23"/>
      <c r="B100" s="6"/>
      <c r="C100" s="16"/>
      <c r="D100" s="6"/>
      <c r="E100" s="6"/>
      <c r="F100" s="25"/>
    </row>
    <row r="101" customFormat="false" ht="15" hidden="false" customHeight="false" outlineLevel="0" collapsed="false">
      <c r="A101" s="23"/>
      <c r="B101" s="6"/>
      <c r="C101" s="16"/>
      <c r="D101" s="6"/>
      <c r="E101" s="6"/>
      <c r="F101" s="25"/>
    </row>
    <row r="102" customFormat="false" ht="15" hidden="false" customHeight="false" outlineLevel="0" collapsed="false">
      <c r="A102" s="23"/>
      <c r="B102" s="6"/>
      <c r="C102" s="16"/>
      <c r="D102" s="6"/>
      <c r="E102" s="6"/>
      <c r="F102" s="25"/>
    </row>
    <row r="103" customFormat="false" ht="15" hidden="false" customHeight="false" outlineLevel="0" collapsed="false">
      <c r="A103" s="23"/>
      <c r="B103" s="6"/>
      <c r="C103" s="16"/>
      <c r="D103" s="6"/>
      <c r="E103" s="6"/>
      <c r="F103" s="25"/>
    </row>
    <row r="104" customFormat="false" ht="15" hidden="false" customHeight="false" outlineLevel="0" collapsed="false">
      <c r="A104" s="23"/>
      <c r="B104" s="6"/>
      <c r="C104" s="16"/>
      <c r="D104" s="6"/>
      <c r="E104" s="6"/>
      <c r="F104" s="25"/>
    </row>
    <row r="105" customFormat="false" ht="15" hidden="false" customHeight="false" outlineLevel="0" collapsed="false">
      <c r="A105" s="23"/>
      <c r="B105" s="6"/>
      <c r="C105" s="16"/>
      <c r="D105" s="6"/>
      <c r="E105" s="6"/>
      <c r="F105" s="25"/>
    </row>
    <row r="106" customFormat="false" ht="15" hidden="false" customHeight="false" outlineLevel="0" collapsed="false">
      <c r="A106" s="23"/>
      <c r="B106" s="6"/>
      <c r="C106" s="16"/>
      <c r="D106" s="6"/>
      <c r="E106" s="6"/>
      <c r="F106" s="25"/>
    </row>
    <row r="107" customFormat="false" ht="15" hidden="false" customHeight="false" outlineLevel="0" collapsed="false">
      <c r="A107" s="23"/>
      <c r="B107" s="6"/>
      <c r="C107" s="16"/>
      <c r="D107" s="6"/>
      <c r="E107" s="6"/>
      <c r="F107" s="25"/>
    </row>
    <row r="108" customFormat="false" ht="15" hidden="false" customHeight="false" outlineLevel="0" collapsed="false">
      <c r="A108" s="23"/>
      <c r="B108" s="6"/>
      <c r="C108" s="16"/>
      <c r="D108" s="6"/>
      <c r="E108" s="6"/>
      <c r="F108" s="25"/>
    </row>
    <row r="109" customFormat="false" ht="15" hidden="false" customHeight="false" outlineLevel="0" collapsed="false">
      <c r="A109" s="23"/>
      <c r="B109" s="6"/>
      <c r="C109" s="16"/>
      <c r="D109" s="6"/>
      <c r="E109" s="6"/>
      <c r="F109" s="25"/>
    </row>
    <row r="110" customFormat="false" ht="15" hidden="false" customHeight="false" outlineLevel="0" collapsed="false">
      <c r="A110" s="23"/>
      <c r="B110" s="6"/>
      <c r="C110" s="16"/>
      <c r="D110" s="6"/>
      <c r="E110" s="6"/>
      <c r="F110" s="25"/>
    </row>
    <row r="111" customFormat="false" ht="15" hidden="false" customHeight="false" outlineLevel="0" collapsed="false">
      <c r="A111" s="23"/>
      <c r="B111" s="6"/>
      <c r="C111" s="16"/>
      <c r="D111" s="6"/>
      <c r="E111" s="6"/>
      <c r="F111" s="25"/>
    </row>
    <row r="112" customFormat="false" ht="15" hidden="false" customHeight="false" outlineLevel="0" collapsed="false">
      <c r="A112" s="23"/>
      <c r="B112" s="6"/>
      <c r="C112" s="16"/>
      <c r="D112" s="6"/>
      <c r="E112" s="6"/>
      <c r="F112" s="25"/>
    </row>
    <row r="113" customFormat="false" ht="15" hidden="false" customHeight="false" outlineLevel="0" collapsed="false">
      <c r="A113" s="23"/>
      <c r="B113" s="6"/>
      <c r="C113" s="16"/>
      <c r="D113" s="6"/>
      <c r="E113" s="6"/>
      <c r="F113" s="25"/>
    </row>
    <row r="114" customFormat="false" ht="15" hidden="false" customHeight="false" outlineLevel="0" collapsed="false">
      <c r="A114" s="23"/>
      <c r="B114" s="6"/>
      <c r="C114" s="16"/>
      <c r="D114" s="6"/>
      <c r="E114" s="6"/>
      <c r="F114" s="25"/>
    </row>
    <row r="115" customFormat="false" ht="15" hidden="false" customHeight="false" outlineLevel="0" collapsed="false">
      <c r="A115" s="23"/>
      <c r="B115" s="6"/>
      <c r="C115" s="16"/>
      <c r="D115" s="6"/>
      <c r="E115" s="6"/>
      <c r="F115" s="25"/>
    </row>
    <row r="116" customFormat="false" ht="15" hidden="false" customHeight="false" outlineLevel="0" collapsed="false">
      <c r="A116" s="23"/>
      <c r="B116" s="6"/>
      <c r="C116" s="16"/>
      <c r="D116" s="6"/>
      <c r="E116" s="6"/>
      <c r="F116" s="25"/>
    </row>
    <row r="117" customFormat="false" ht="15" hidden="false" customHeight="false" outlineLevel="0" collapsed="false">
      <c r="A117" s="23"/>
      <c r="B117" s="6"/>
      <c r="C117" s="16"/>
      <c r="D117" s="6"/>
      <c r="E117" s="6"/>
      <c r="F117" s="25"/>
    </row>
    <row r="118" customFormat="false" ht="15" hidden="false" customHeight="false" outlineLevel="0" collapsed="false">
      <c r="A118" s="23"/>
      <c r="B118" s="6"/>
      <c r="C118" s="16"/>
      <c r="D118" s="6"/>
      <c r="E118" s="6"/>
      <c r="F118" s="25"/>
    </row>
    <row r="119" customFormat="false" ht="15" hidden="false" customHeight="false" outlineLevel="0" collapsed="false">
      <c r="A119" s="23"/>
      <c r="B119" s="6"/>
      <c r="C119" s="16"/>
      <c r="D119" s="6"/>
      <c r="E119" s="6"/>
      <c r="F119" s="25"/>
    </row>
    <row r="120" customFormat="false" ht="15" hidden="false" customHeight="false" outlineLevel="0" collapsed="false">
      <c r="A120" s="23"/>
      <c r="B120" s="6"/>
      <c r="C120" s="16"/>
      <c r="D120" s="6"/>
      <c r="E120" s="6"/>
      <c r="F120" s="25"/>
    </row>
    <row r="121" customFormat="false" ht="15" hidden="false" customHeight="false" outlineLevel="0" collapsed="false">
      <c r="A121" s="23"/>
      <c r="B121" s="6"/>
      <c r="C121" s="16"/>
      <c r="D121" s="6"/>
      <c r="E121" s="6"/>
      <c r="F121" s="25"/>
    </row>
    <row r="122" customFormat="false" ht="15" hidden="false" customHeight="false" outlineLevel="0" collapsed="false">
      <c r="A122" s="23"/>
      <c r="B122" s="6"/>
      <c r="C122" s="16"/>
      <c r="D122" s="6"/>
      <c r="E122" s="6"/>
      <c r="F122" s="25"/>
    </row>
    <row r="123" customFormat="false" ht="15" hidden="false" customHeight="false" outlineLevel="0" collapsed="false">
      <c r="A123" s="23"/>
      <c r="B123" s="6"/>
      <c r="C123" s="16"/>
      <c r="D123" s="6"/>
      <c r="E123" s="6"/>
      <c r="F123" s="25"/>
    </row>
    <row r="124" customFormat="false" ht="15" hidden="false" customHeight="false" outlineLevel="0" collapsed="false">
      <c r="A124" s="23"/>
      <c r="B124" s="6"/>
      <c r="C124" s="16"/>
      <c r="D124" s="6"/>
      <c r="E124" s="6"/>
      <c r="F124" s="25"/>
    </row>
    <row r="125" customFormat="false" ht="15" hidden="false" customHeight="false" outlineLevel="0" collapsed="false">
      <c r="A125" s="23"/>
      <c r="B125" s="6"/>
      <c r="C125" s="16"/>
      <c r="D125" s="6"/>
      <c r="E125" s="6"/>
      <c r="F125" s="25"/>
    </row>
    <row r="126" customFormat="false" ht="15" hidden="false" customHeight="false" outlineLevel="0" collapsed="false">
      <c r="A126" s="23"/>
      <c r="B126" s="6"/>
      <c r="C126" s="16"/>
      <c r="D126" s="6"/>
      <c r="E126" s="6"/>
      <c r="F126" s="25"/>
    </row>
    <row r="127" customFormat="false" ht="15" hidden="false" customHeight="false" outlineLevel="0" collapsed="false">
      <c r="A127" s="23"/>
      <c r="B127" s="6"/>
      <c r="C127" s="16"/>
      <c r="D127" s="6"/>
      <c r="E127" s="6"/>
      <c r="F127" s="25"/>
    </row>
    <row r="128" customFormat="false" ht="15" hidden="false" customHeight="false" outlineLevel="0" collapsed="false">
      <c r="A128" s="23"/>
      <c r="B128" s="6"/>
      <c r="C128" s="16"/>
      <c r="D128" s="6"/>
      <c r="E128" s="6"/>
      <c r="F128" s="25"/>
    </row>
    <row r="129" customFormat="false" ht="15" hidden="false" customHeight="false" outlineLevel="0" collapsed="false">
      <c r="A129" s="23"/>
      <c r="B129" s="6"/>
      <c r="C129" s="16"/>
      <c r="D129" s="6"/>
      <c r="E129" s="6"/>
      <c r="F129" s="25"/>
    </row>
    <row r="130" customFormat="false" ht="15" hidden="false" customHeight="false" outlineLevel="0" collapsed="false">
      <c r="A130" s="23"/>
      <c r="B130" s="6"/>
      <c r="C130" s="16"/>
      <c r="D130" s="6"/>
      <c r="E130" s="6"/>
      <c r="F130" s="25"/>
    </row>
    <row r="131" customFormat="false" ht="15" hidden="false" customHeight="false" outlineLevel="0" collapsed="false">
      <c r="A131" s="23"/>
      <c r="B131" s="6"/>
      <c r="C131" s="16"/>
      <c r="D131" s="6"/>
      <c r="E131" s="6"/>
      <c r="F131" s="25"/>
    </row>
    <row r="132" customFormat="false" ht="15" hidden="false" customHeight="false" outlineLevel="0" collapsed="false">
      <c r="A132" s="23"/>
      <c r="B132" s="6"/>
      <c r="C132" s="16"/>
      <c r="D132" s="6"/>
      <c r="E132" s="6"/>
      <c r="F132" s="25"/>
    </row>
    <row r="133" customFormat="false" ht="15" hidden="false" customHeight="false" outlineLevel="0" collapsed="false">
      <c r="A133" s="23"/>
      <c r="B133" s="6"/>
      <c r="C133" s="16"/>
      <c r="D133" s="6"/>
      <c r="E133" s="6"/>
      <c r="F133" s="25"/>
    </row>
    <row r="134" customFormat="false" ht="15" hidden="false" customHeight="false" outlineLevel="0" collapsed="false">
      <c r="A134" s="23"/>
      <c r="B134" s="6"/>
      <c r="C134" s="16"/>
      <c r="D134" s="6"/>
      <c r="E134" s="6"/>
      <c r="F134" s="25"/>
    </row>
    <row r="135" customFormat="false" ht="15" hidden="false" customHeight="false" outlineLevel="0" collapsed="false">
      <c r="A135" s="23"/>
      <c r="B135" s="6"/>
      <c r="C135" s="16"/>
      <c r="D135" s="6"/>
      <c r="E135" s="6"/>
      <c r="F135" s="25"/>
    </row>
    <row r="136" customFormat="false" ht="15" hidden="false" customHeight="false" outlineLevel="0" collapsed="false">
      <c r="A136" s="23"/>
      <c r="B136" s="6"/>
      <c r="C136" s="16"/>
      <c r="D136" s="6"/>
      <c r="E136" s="6"/>
      <c r="F136" s="25"/>
    </row>
    <row r="137" customFormat="false" ht="15" hidden="false" customHeight="false" outlineLevel="0" collapsed="false">
      <c r="A137" s="23"/>
      <c r="B137" s="6"/>
      <c r="C137" s="16"/>
      <c r="D137" s="6"/>
      <c r="E137" s="6"/>
      <c r="F137" s="25"/>
    </row>
    <row r="138" customFormat="false" ht="15" hidden="false" customHeight="false" outlineLevel="0" collapsed="false">
      <c r="A138" s="23"/>
      <c r="B138" s="6"/>
      <c r="C138" s="16"/>
      <c r="D138" s="6"/>
      <c r="E138" s="6"/>
      <c r="F138" s="25"/>
    </row>
    <row r="139" customFormat="false" ht="15" hidden="false" customHeight="false" outlineLevel="0" collapsed="false">
      <c r="A139" s="23"/>
      <c r="B139" s="6"/>
      <c r="C139" s="16"/>
      <c r="D139" s="6"/>
      <c r="E139" s="6"/>
      <c r="F139" s="25"/>
    </row>
    <row r="140" customFormat="false" ht="15" hidden="false" customHeight="false" outlineLevel="0" collapsed="false">
      <c r="A140" s="23"/>
      <c r="B140" s="6"/>
      <c r="C140" s="16"/>
      <c r="D140" s="6"/>
      <c r="E140" s="6"/>
      <c r="F140" s="25"/>
    </row>
    <row r="141" customFormat="false" ht="15" hidden="false" customHeight="false" outlineLevel="0" collapsed="false">
      <c r="A141" s="23"/>
      <c r="B141" s="6"/>
      <c r="C141" s="16"/>
      <c r="D141" s="6"/>
      <c r="E141" s="6"/>
      <c r="F141" s="25"/>
    </row>
    <row r="142" customFormat="false" ht="15" hidden="false" customHeight="false" outlineLevel="0" collapsed="false">
      <c r="A142" s="23"/>
      <c r="B142" s="6"/>
      <c r="C142" s="16"/>
      <c r="D142" s="6"/>
      <c r="E142" s="6"/>
      <c r="F142" s="25"/>
    </row>
    <row r="143" customFormat="false" ht="15" hidden="false" customHeight="false" outlineLevel="0" collapsed="false">
      <c r="A143" s="23"/>
      <c r="B143" s="6"/>
      <c r="C143" s="16"/>
      <c r="D143" s="6"/>
      <c r="E143" s="6"/>
      <c r="F143" s="25"/>
    </row>
    <row r="144" customFormat="false" ht="15" hidden="false" customHeight="false" outlineLevel="0" collapsed="false">
      <c r="A144" s="23"/>
      <c r="B144" s="6"/>
      <c r="C144" s="16"/>
      <c r="D144" s="6"/>
      <c r="E144" s="6"/>
      <c r="F144" s="25"/>
    </row>
    <row r="145" customFormat="false" ht="15" hidden="false" customHeight="false" outlineLevel="0" collapsed="false">
      <c r="A145" s="23"/>
      <c r="B145" s="6"/>
      <c r="C145" s="16"/>
      <c r="D145" s="6"/>
      <c r="E145" s="6"/>
      <c r="F145" s="25"/>
    </row>
    <row r="146" customFormat="false" ht="15" hidden="false" customHeight="false" outlineLevel="0" collapsed="false">
      <c r="A146" s="23"/>
      <c r="B146" s="6"/>
      <c r="C146" s="16"/>
      <c r="D146" s="6"/>
      <c r="E146" s="6"/>
      <c r="F146" s="25"/>
    </row>
    <row r="147" customFormat="false" ht="15" hidden="false" customHeight="false" outlineLevel="0" collapsed="false">
      <c r="A147" s="23"/>
      <c r="B147" s="6"/>
      <c r="C147" s="16"/>
      <c r="D147" s="6"/>
      <c r="E147" s="6"/>
      <c r="F147" s="25"/>
    </row>
    <row r="148" customFormat="false" ht="15" hidden="false" customHeight="false" outlineLevel="0" collapsed="false">
      <c r="A148" s="23"/>
      <c r="B148" s="6"/>
      <c r="C148" s="16"/>
      <c r="D148" s="6"/>
      <c r="E148" s="6"/>
      <c r="F148" s="25"/>
    </row>
    <row r="149" customFormat="false" ht="15" hidden="false" customHeight="false" outlineLevel="0" collapsed="false">
      <c r="A149" s="23"/>
      <c r="B149" s="6"/>
      <c r="C149" s="16"/>
      <c r="D149" s="6"/>
      <c r="E149" s="6"/>
      <c r="F149" s="25"/>
    </row>
    <row r="150" customFormat="false" ht="15" hidden="false" customHeight="false" outlineLevel="0" collapsed="false">
      <c r="A150" s="23"/>
      <c r="B150" s="6"/>
      <c r="C150" s="16"/>
      <c r="D150" s="6"/>
      <c r="E150" s="6"/>
      <c r="F150" s="25"/>
    </row>
    <row r="151" customFormat="false" ht="15" hidden="false" customHeight="false" outlineLevel="0" collapsed="false">
      <c r="A151" s="23"/>
      <c r="B151" s="6"/>
      <c r="C151" s="16"/>
      <c r="D151" s="6"/>
      <c r="E151" s="6"/>
      <c r="F151" s="25"/>
    </row>
    <row r="152" customFormat="false" ht="15" hidden="false" customHeight="false" outlineLevel="0" collapsed="false">
      <c r="A152" s="23"/>
      <c r="B152" s="6"/>
      <c r="C152" s="16"/>
      <c r="D152" s="6"/>
      <c r="E152" s="6"/>
      <c r="F152" s="25"/>
    </row>
    <row r="153" customFormat="false" ht="15" hidden="false" customHeight="false" outlineLevel="0" collapsed="false">
      <c r="A153" s="23"/>
      <c r="B153" s="6"/>
      <c r="C153" s="16"/>
      <c r="D153" s="6"/>
      <c r="E153" s="6"/>
      <c r="F153" s="25"/>
    </row>
    <row r="154" customFormat="false" ht="15" hidden="false" customHeight="false" outlineLevel="0" collapsed="false">
      <c r="A154" s="23"/>
      <c r="B154" s="6"/>
      <c r="C154" s="16"/>
      <c r="D154" s="6"/>
      <c r="E154" s="6"/>
      <c r="F154" s="25"/>
    </row>
    <row r="155" customFormat="false" ht="15" hidden="false" customHeight="false" outlineLevel="0" collapsed="false">
      <c r="A155" s="23"/>
      <c r="B155" s="6"/>
      <c r="C155" s="16"/>
      <c r="D155" s="6"/>
      <c r="E155" s="6"/>
      <c r="F155" s="25"/>
    </row>
    <row r="156" customFormat="false" ht="15" hidden="false" customHeight="false" outlineLevel="0" collapsed="false">
      <c r="A156" s="23"/>
      <c r="B156" s="6"/>
      <c r="C156" s="16"/>
      <c r="D156" s="6"/>
      <c r="E156" s="6"/>
      <c r="F156" s="25"/>
    </row>
    <row r="157" customFormat="false" ht="15" hidden="false" customHeight="false" outlineLevel="0" collapsed="false">
      <c r="A157" s="23"/>
      <c r="B157" s="6"/>
      <c r="C157" s="16"/>
      <c r="D157" s="6"/>
      <c r="E157" s="6"/>
      <c r="F157" s="25"/>
    </row>
    <row r="158" customFormat="false" ht="15" hidden="false" customHeight="false" outlineLevel="0" collapsed="false">
      <c r="A158" s="23"/>
      <c r="B158" s="6"/>
      <c r="C158" s="16"/>
      <c r="D158" s="6"/>
      <c r="E158" s="6"/>
      <c r="F158" s="25"/>
    </row>
    <row r="159" customFormat="false" ht="15" hidden="false" customHeight="false" outlineLevel="0" collapsed="false">
      <c r="A159" s="23"/>
      <c r="B159" s="6"/>
      <c r="C159" s="16"/>
      <c r="D159" s="6"/>
      <c r="E159" s="6"/>
      <c r="F159" s="25"/>
    </row>
    <row r="160" customFormat="false" ht="15" hidden="false" customHeight="false" outlineLevel="0" collapsed="false">
      <c r="A160" s="23"/>
      <c r="B160" s="6"/>
      <c r="C160" s="16"/>
      <c r="D160" s="6"/>
      <c r="E160" s="6"/>
      <c r="F160" s="25"/>
    </row>
    <row r="161" customFormat="false" ht="15" hidden="false" customHeight="false" outlineLevel="0" collapsed="false">
      <c r="A161" s="23"/>
      <c r="B161" s="6"/>
      <c r="C161" s="16"/>
      <c r="D161" s="6"/>
      <c r="E161" s="6"/>
      <c r="F161" s="25"/>
    </row>
    <row r="162" customFormat="false" ht="15" hidden="false" customHeight="false" outlineLevel="0" collapsed="false">
      <c r="A162" s="23"/>
      <c r="B162" s="6"/>
      <c r="C162" s="16"/>
      <c r="D162" s="6"/>
      <c r="E162" s="6"/>
      <c r="F162" s="25"/>
    </row>
    <row r="163" customFormat="false" ht="15" hidden="false" customHeight="false" outlineLevel="0" collapsed="false">
      <c r="A163" s="23"/>
      <c r="B163" s="6"/>
      <c r="C163" s="16"/>
      <c r="D163" s="6"/>
      <c r="E163" s="6"/>
      <c r="F163" s="25"/>
    </row>
    <row r="164" customFormat="false" ht="15" hidden="false" customHeight="false" outlineLevel="0" collapsed="false">
      <c r="A164" s="23"/>
      <c r="B164" s="6"/>
      <c r="C164" s="16"/>
      <c r="D164" s="6"/>
      <c r="E164" s="6"/>
      <c r="F164" s="25"/>
    </row>
    <row r="165" customFormat="false" ht="15" hidden="false" customHeight="false" outlineLevel="0" collapsed="false">
      <c r="A165" s="23"/>
      <c r="B165" s="6"/>
      <c r="C165" s="16"/>
      <c r="D165" s="6"/>
      <c r="E165" s="6"/>
      <c r="F165" s="25"/>
    </row>
    <row r="166" customFormat="false" ht="15" hidden="false" customHeight="false" outlineLevel="0" collapsed="false">
      <c r="A166" s="23"/>
      <c r="B166" s="6"/>
      <c r="C166" s="16"/>
      <c r="D166" s="6"/>
      <c r="E166" s="6"/>
      <c r="F166" s="25"/>
    </row>
    <row r="167" customFormat="false" ht="15" hidden="false" customHeight="false" outlineLevel="0" collapsed="false">
      <c r="A167" s="23"/>
      <c r="B167" s="6"/>
      <c r="C167" s="16"/>
      <c r="D167" s="6"/>
      <c r="E167" s="6"/>
      <c r="F167" s="25"/>
    </row>
    <row r="168" customFormat="false" ht="15" hidden="false" customHeight="false" outlineLevel="0" collapsed="false">
      <c r="A168" s="23"/>
      <c r="B168" s="6"/>
      <c r="C168" s="16"/>
      <c r="D168" s="6"/>
      <c r="E168" s="6"/>
      <c r="F168" s="25"/>
    </row>
    <row r="169" customFormat="false" ht="15" hidden="false" customHeight="false" outlineLevel="0" collapsed="false">
      <c r="A169" s="23"/>
      <c r="B169" s="6"/>
      <c r="C169" s="16"/>
      <c r="D169" s="6"/>
      <c r="E169" s="6"/>
      <c r="F169" s="25"/>
    </row>
    <row r="170" customFormat="false" ht="15" hidden="false" customHeight="false" outlineLevel="0" collapsed="false">
      <c r="A170" s="23"/>
      <c r="B170" s="6"/>
      <c r="C170" s="16"/>
      <c r="D170" s="6"/>
      <c r="E170" s="6"/>
      <c r="F170" s="25"/>
    </row>
    <row r="171" customFormat="false" ht="15" hidden="false" customHeight="false" outlineLevel="0" collapsed="false">
      <c r="A171" s="23"/>
      <c r="B171" s="6"/>
      <c r="C171" s="16"/>
      <c r="D171" s="6"/>
      <c r="E171" s="6"/>
      <c r="F171" s="25"/>
    </row>
    <row r="172" customFormat="false" ht="15" hidden="false" customHeight="false" outlineLevel="0" collapsed="false">
      <c r="A172" s="23"/>
      <c r="B172" s="6"/>
      <c r="C172" s="16"/>
      <c r="D172" s="6"/>
      <c r="E172" s="6"/>
      <c r="F172" s="25"/>
    </row>
    <row r="173" customFormat="false" ht="15" hidden="false" customHeight="false" outlineLevel="0" collapsed="false">
      <c r="A173" s="23"/>
      <c r="B173" s="6"/>
      <c r="C173" s="16"/>
      <c r="D173" s="6"/>
      <c r="E173" s="6"/>
      <c r="F173" s="25"/>
    </row>
    <row r="174" customFormat="false" ht="15" hidden="false" customHeight="false" outlineLevel="0" collapsed="false">
      <c r="A174" s="23"/>
      <c r="B174" s="6"/>
      <c r="C174" s="16"/>
      <c r="D174" s="6"/>
      <c r="E174" s="6"/>
      <c r="F174" s="25"/>
    </row>
    <row r="175" customFormat="false" ht="15" hidden="false" customHeight="false" outlineLevel="0" collapsed="false">
      <c r="A175" s="23"/>
      <c r="B175" s="6"/>
      <c r="C175" s="16"/>
      <c r="D175" s="6"/>
      <c r="E175" s="6"/>
      <c r="F175" s="25"/>
    </row>
    <row r="176" customFormat="false" ht="15" hidden="false" customHeight="false" outlineLevel="0" collapsed="false">
      <c r="A176" s="23"/>
      <c r="B176" s="6"/>
      <c r="C176" s="16"/>
      <c r="D176" s="6"/>
      <c r="E176" s="6"/>
      <c r="F176" s="25"/>
    </row>
    <row r="177" customFormat="false" ht="15" hidden="false" customHeight="false" outlineLevel="0" collapsed="false">
      <c r="A177" s="23"/>
      <c r="B177" s="6"/>
      <c r="C177" s="16"/>
      <c r="D177" s="6"/>
      <c r="E177" s="6"/>
      <c r="F177" s="25"/>
    </row>
    <row r="178" customFormat="false" ht="15" hidden="false" customHeight="false" outlineLevel="0" collapsed="false">
      <c r="A178" s="23"/>
      <c r="B178" s="6"/>
      <c r="C178" s="16"/>
      <c r="D178" s="6"/>
      <c r="E178" s="6"/>
      <c r="F178" s="25"/>
    </row>
    <row r="179" customFormat="false" ht="15" hidden="false" customHeight="false" outlineLevel="0" collapsed="false">
      <c r="A179" s="23"/>
      <c r="B179" s="6"/>
      <c r="C179" s="16"/>
      <c r="D179" s="6"/>
      <c r="E179" s="6"/>
      <c r="F179" s="25"/>
    </row>
    <row r="180" customFormat="false" ht="15" hidden="false" customHeight="false" outlineLevel="0" collapsed="false">
      <c r="A180" s="23"/>
      <c r="B180" s="6"/>
      <c r="C180" s="16"/>
      <c r="D180" s="6"/>
      <c r="E180" s="6"/>
      <c r="F180" s="25"/>
    </row>
    <row r="181" customFormat="false" ht="15" hidden="false" customHeight="false" outlineLevel="0" collapsed="false">
      <c r="A181" s="23"/>
      <c r="B181" s="6"/>
      <c r="C181" s="16"/>
      <c r="D181" s="6"/>
      <c r="E181" s="6"/>
      <c r="F181" s="25"/>
    </row>
    <row r="182" customFormat="false" ht="15" hidden="false" customHeight="false" outlineLevel="0" collapsed="false">
      <c r="A182" s="23"/>
      <c r="B182" s="6"/>
      <c r="C182" s="16"/>
      <c r="D182" s="6"/>
      <c r="E182" s="6"/>
      <c r="F182" s="25"/>
    </row>
    <row r="183" customFormat="false" ht="15" hidden="false" customHeight="false" outlineLevel="0" collapsed="false">
      <c r="A183" s="23"/>
      <c r="B183" s="6"/>
      <c r="C183" s="16"/>
      <c r="D183" s="6"/>
      <c r="E183" s="6"/>
      <c r="F183" s="25"/>
    </row>
    <row r="184" customFormat="false" ht="15" hidden="false" customHeight="false" outlineLevel="0" collapsed="false">
      <c r="A184" s="23"/>
      <c r="B184" s="6"/>
      <c r="C184" s="16"/>
      <c r="D184" s="6"/>
      <c r="E184" s="6"/>
      <c r="F184" s="25"/>
    </row>
    <row r="185" customFormat="false" ht="15" hidden="false" customHeight="false" outlineLevel="0" collapsed="false">
      <c r="A185" s="23"/>
      <c r="B185" s="6"/>
      <c r="C185" s="16"/>
      <c r="D185" s="6"/>
      <c r="E185" s="6"/>
      <c r="F185" s="25"/>
    </row>
    <row r="186" customFormat="false" ht="15" hidden="false" customHeight="false" outlineLevel="0" collapsed="false">
      <c r="A186" s="23"/>
      <c r="B186" s="6"/>
      <c r="C186" s="16"/>
      <c r="D186" s="6"/>
      <c r="E186" s="6"/>
      <c r="F186" s="25"/>
    </row>
    <row r="187" customFormat="false" ht="15" hidden="false" customHeight="false" outlineLevel="0" collapsed="false">
      <c r="A187" s="23"/>
      <c r="B187" s="6"/>
      <c r="C187" s="16"/>
      <c r="D187" s="6"/>
      <c r="E187" s="6"/>
      <c r="F187" s="25"/>
    </row>
    <row r="188" customFormat="false" ht="15" hidden="false" customHeight="false" outlineLevel="0" collapsed="false">
      <c r="A188" s="23"/>
      <c r="B188" s="6"/>
      <c r="C188" s="16"/>
      <c r="D188" s="6"/>
      <c r="E188" s="6"/>
      <c r="F188" s="25"/>
    </row>
    <row r="189" customFormat="false" ht="15" hidden="false" customHeight="false" outlineLevel="0" collapsed="false">
      <c r="A189" s="23"/>
      <c r="B189" s="6"/>
      <c r="C189" s="16"/>
      <c r="D189" s="6"/>
      <c r="E189" s="6"/>
      <c r="F189" s="25"/>
    </row>
    <row r="190" customFormat="false" ht="15" hidden="false" customHeight="false" outlineLevel="0" collapsed="false">
      <c r="A190" s="23"/>
      <c r="B190" s="6"/>
      <c r="C190" s="16"/>
      <c r="D190" s="6"/>
      <c r="E190" s="6"/>
      <c r="F190" s="25"/>
    </row>
    <row r="191" customFormat="false" ht="15" hidden="false" customHeight="false" outlineLevel="0" collapsed="false">
      <c r="A191" s="23"/>
      <c r="B191" s="6"/>
      <c r="C191" s="16"/>
      <c r="D191" s="6"/>
      <c r="E191" s="6"/>
      <c r="F191" s="25"/>
    </row>
    <row r="192" customFormat="false" ht="15" hidden="false" customHeight="false" outlineLevel="0" collapsed="false">
      <c r="A192" s="23"/>
      <c r="B192" s="6"/>
      <c r="C192" s="16"/>
      <c r="D192" s="6"/>
      <c r="E192" s="6"/>
      <c r="F192" s="25"/>
    </row>
    <row r="193" customFormat="false" ht="15" hidden="false" customHeight="false" outlineLevel="0" collapsed="false">
      <c r="A193" s="23"/>
      <c r="B193" s="6"/>
      <c r="C193" s="16"/>
      <c r="D193" s="6"/>
      <c r="E193" s="6"/>
      <c r="F193" s="25"/>
    </row>
    <row r="194" customFormat="false" ht="15" hidden="false" customHeight="false" outlineLevel="0" collapsed="false">
      <c r="A194" s="23"/>
      <c r="B194" s="6"/>
      <c r="C194" s="16"/>
      <c r="D194" s="6"/>
      <c r="E194" s="6"/>
      <c r="F194" s="25"/>
    </row>
    <row r="195" customFormat="false" ht="15" hidden="false" customHeight="false" outlineLevel="0" collapsed="false">
      <c r="A195" s="23"/>
      <c r="B195" s="6"/>
      <c r="C195" s="16"/>
      <c r="D195" s="6"/>
      <c r="E195" s="6"/>
      <c r="F195" s="25"/>
    </row>
    <row r="196" customFormat="false" ht="15" hidden="false" customHeight="false" outlineLevel="0" collapsed="false">
      <c r="A196" s="23"/>
      <c r="B196" s="6"/>
      <c r="C196" s="16"/>
      <c r="D196" s="6"/>
      <c r="E196" s="6"/>
      <c r="F196" s="25"/>
    </row>
    <row r="197" customFormat="false" ht="15" hidden="false" customHeight="false" outlineLevel="0" collapsed="false">
      <c r="A197" s="23"/>
      <c r="B197" s="6"/>
      <c r="C197" s="16"/>
      <c r="D197" s="6"/>
      <c r="E197" s="6"/>
      <c r="F197" s="25"/>
    </row>
    <row r="198" customFormat="false" ht="15" hidden="false" customHeight="false" outlineLevel="0" collapsed="false">
      <c r="A198" s="23"/>
      <c r="B198" s="6"/>
      <c r="C198" s="16"/>
      <c r="D198" s="6"/>
      <c r="E198" s="6"/>
      <c r="F198" s="25"/>
    </row>
    <row r="199" customFormat="false" ht="15" hidden="false" customHeight="false" outlineLevel="0" collapsed="false">
      <c r="A199" s="23"/>
      <c r="B199" s="6"/>
      <c r="C199" s="16"/>
      <c r="D199" s="6"/>
      <c r="E199" s="6"/>
      <c r="F199" s="25"/>
    </row>
    <row r="200" customFormat="false" ht="15" hidden="false" customHeight="false" outlineLevel="0" collapsed="false">
      <c r="A200" s="23"/>
      <c r="B200" s="6"/>
      <c r="C200" s="16"/>
      <c r="D200" s="6"/>
      <c r="E200" s="6"/>
      <c r="F200" s="25"/>
    </row>
    <row r="201" customFormat="false" ht="15" hidden="false" customHeight="false" outlineLevel="0" collapsed="false">
      <c r="A201" s="23"/>
      <c r="B201" s="6"/>
      <c r="C201" s="16"/>
      <c r="D201" s="6"/>
      <c r="E201" s="6"/>
      <c r="F201" s="25"/>
    </row>
    <row r="202" customFormat="false" ht="15" hidden="false" customHeight="false" outlineLevel="0" collapsed="false">
      <c r="A202" s="23"/>
      <c r="B202" s="6"/>
      <c r="C202" s="16"/>
      <c r="D202" s="6"/>
      <c r="E202" s="6"/>
      <c r="F202" s="25"/>
    </row>
    <row r="203" customFormat="false" ht="15" hidden="false" customHeight="false" outlineLevel="0" collapsed="false">
      <c r="A203" s="23"/>
      <c r="B203" s="6"/>
      <c r="C203" s="16"/>
      <c r="D203" s="6"/>
      <c r="E203" s="6"/>
      <c r="F203" s="25"/>
    </row>
    <row r="204" customFormat="false" ht="15" hidden="false" customHeight="false" outlineLevel="0" collapsed="false">
      <c r="A204" s="23"/>
      <c r="B204" s="6"/>
      <c r="C204" s="16"/>
      <c r="D204" s="6"/>
      <c r="E204" s="6"/>
      <c r="F204" s="25"/>
    </row>
  </sheetData>
  <dataValidations count="1">
    <dataValidation allowBlank="true" error="Pick a cost code from the Budget tab" errorStyle="stop" operator="between" showDropDown="false" showErrorMessage="true" showInputMessage="false" sqref="C5:C204" type="list">
      <formula1>Budget!$A$5:$A$44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6" min="5" style="0" width="16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4" customFormat="false" ht="43.5" hidden="false" customHeight="true" outlineLevel="0" collapsed="false">
      <c r="A4" s="15" t="s">
        <v>103</v>
      </c>
      <c r="B4" s="15" t="s">
        <v>102</v>
      </c>
      <c r="C4" s="15" t="s">
        <v>54</v>
      </c>
      <c r="D4" s="15" t="s">
        <v>116</v>
      </c>
      <c r="E4" s="15" t="s">
        <v>117</v>
      </c>
      <c r="F4" s="15" t="s">
        <v>118</v>
      </c>
      <c r="G4" s="15" t="s">
        <v>119</v>
      </c>
    </row>
    <row r="5" customFormat="false" ht="15" hidden="false" customHeight="false" outlineLevel="0" collapsed="false">
      <c r="A5" s="6" t="s">
        <v>120</v>
      </c>
      <c r="B5" s="6" t="s">
        <v>105</v>
      </c>
      <c r="C5" s="16" t="s">
        <v>75</v>
      </c>
      <c r="D5" s="6" t="s">
        <v>121</v>
      </c>
      <c r="E5" s="25" t="n">
        <v>23400</v>
      </c>
      <c r="F5" s="26" t="n">
        <f aca="false">IF(A5="",0,SUMIFS(Costs!$F$5:$F$204,Costs!$E$5:$E$204,A5))</f>
        <v>0</v>
      </c>
      <c r="G5" s="27" t="n">
        <f aca="false">IF(A5="",0,MAX(0,E5-F5))</f>
        <v>23400</v>
      </c>
    </row>
    <row r="6" customFormat="false" ht="15" hidden="false" customHeight="false" outlineLevel="0" collapsed="false">
      <c r="A6" s="6" t="s">
        <v>107</v>
      </c>
      <c r="B6" s="6" t="s">
        <v>105</v>
      </c>
      <c r="C6" s="16" t="s">
        <v>68</v>
      </c>
      <c r="D6" s="6" t="s">
        <v>121</v>
      </c>
      <c r="E6" s="25" t="n">
        <v>14000</v>
      </c>
      <c r="F6" s="26" t="n">
        <f aca="false">IF(A6="",0,SUMIFS(Costs!$F$5:$F$204,Costs!$E$5:$E$204,A6))</f>
        <v>9200</v>
      </c>
      <c r="G6" s="27" t="n">
        <f aca="false">IF(A6="",0,MAX(0,E6-F6))</f>
        <v>4800</v>
      </c>
    </row>
    <row r="7" customFormat="false" ht="15" hidden="false" customHeight="false" outlineLevel="0" collapsed="false">
      <c r="A7" s="6" t="s">
        <v>113</v>
      </c>
      <c r="B7" s="6" t="s">
        <v>111</v>
      </c>
      <c r="C7" s="16" t="s">
        <v>80</v>
      </c>
      <c r="D7" s="6" t="s">
        <v>82</v>
      </c>
      <c r="E7" s="25" t="n">
        <v>12000</v>
      </c>
      <c r="F7" s="26" t="n">
        <f aca="false">IF(A7="",0,SUMIFS(Costs!$F$5:$F$204,Costs!$E$5:$E$204,A7))</f>
        <v>4800</v>
      </c>
      <c r="G7" s="27" t="n">
        <f aca="false">IF(A7="",0,MAX(0,E7-F7))</f>
        <v>7200</v>
      </c>
    </row>
    <row r="8" customFormat="false" ht="15" hidden="false" customHeight="false" outlineLevel="0" collapsed="false">
      <c r="A8" s="6"/>
      <c r="B8" s="6"/>
      <c r="C8" s="16"/>
      <c r="D8" s="6"/>
      <c r="E8" s="25"/>
      <c r="F8" s="26" t="n">
        <f aca="false">IF(A8="",0,SUMIFS(Costs!$F$5:$F$204,Costs!$E$5:$E$204,A8))</f>
        <v>0</v>
      </c>
      <c r="G8" s="27" t="n">
        <f aca="false">IF(A8="",0,MAX(0,E8-F8))</f>
        <v>0</v>
      </c>
    </row>
    <row r="9" customFormat="false" ht="15" hidden="false" customHeight="false" outlineLevel="0" collapsed="false">
      <c r="A9" s="6"/>
      <c r="B9" s="6"/>
      <c r="C9" s="16"/>
      <c r="D9" s="6"/>
      <c r="E9" s="25"/>
      <c r="F9" s="26" t="n">
        <f aca="false">IF(A9="",0,SUMIFS(Costs!$F$5:$F$204,Costs!$E$5:$E$204,A9))</f>
        <v>0</v>
      </c>
      <c r="G9" s="27" t="n">
        <f aca="false">IF(A9="",0,MAX(0,E9-F9))</f>
        <v>0</v>
      </c>
    </row>
    <row r="10" customFormat="false" ht="15" hidden="false" customHeight="false" outlineLevel="0" collapsed="false">
      <c r="A10" s="6"/>
      <c r="B10" s="6"/>
      <c r="C10" s="16"/>
      <c r="D10" s="6"/>
      <c r="E10" s="25"/>
      <c r="F10" s="26" t="n">
        <f aca="false">IF(A10="",0,SUMIFS(Costs!$F$5:$F$204,Costs!$E$5:$E$204,A10))</f>
        <v>0</v>
      </c>
      <c r="G10" s="27" t="n">
        <f aca="false">IF(A10="",0,MAX(0,E10-F10))</f>
        <v>0</v>
      </c>
    </row>
    <row r="11" customFormat="false" ht="15" hidden="false" customHeight="false" outlineLevel="0" collapsed="false">
      <c r="A11" s="6"/>
      <c r="B11" s="6"/>
      <c r="C11" s="16"/>
      <c r="D11" s="6"/>
      <c r="E11" s="25"/>
      <c r="F11" s="26" t="n">
        <f aca="false">IF(A11="",0,SUMIFS(Costs!$F$5:$F$204,Costs!$E$5:$E$204,A11))</f>
        <v>0</v>
      </c>
      <c r="G11" s="27" t="n">
        <f aca="false">IF(A11="",0,MAX(0,E11-F11))</f>
        <v>0</v>
      </c>
    </row>
    <row r="12" customFormat="false" ht="15" hidden="false" customHeight="false" outlineLevel="0" collapsed="false">
      <c r="A12" s="6"/>
      <c r="B12" s="6"/>
      <c r="C12" s="16"/>
      <c r="D12" s="6"/>
      <c r="E12" s="25"/>
      <c r="F12" s="26" t="n">
        <f aca="false">IF(A12="",0,SUMIFS(Costs!$F$5:$F$204,Costs!$E$5:$E$204,A12))</f>
        <v>0</v>
      </c>
      <c r="G12" s="27" t="n">
        <f aca="false">IF(A12="",0,MAX(0,E12-F12))</f>
        <v>0</v>
      </c>
    </row>
    <row r="13" customFormat="false" ht="15" hidden="false" customHeight="false" outlineLevel="0" collapsed="false">
      <c r="A13" s="6"/>
      <c r="B13" s="6"/>
      <c r="C13" s="16"/>
      <c r="D13" s="6"/>
      <c r="E13" s="25"/>
      <c r="F13" s="26" t="n">
        <f aca="false">IF(A13="",0,SUMIFS(Costs!$F$5:$F$204,Costs!$E$5:$E$204,A13))</f>
        <v>0</v>
      </c>
      <c r="G13" s="27" t="n">
        <f aca="false">IF(A13="",0,MAX(0,E13-F13))</f>
        <v>0</v>
      </c>
    </row>
    <row r="14" customFormat="false" ht="15" hidden="false" customHeight="false" outlineLevel="0" collapsed="false">
      <c r="A14" s="6"/>
      <c r="B14" s="6"/>
      <c r="C14" s="16"/>
      <c r="D14" s="6"/>
      <c r="E14" s="25"/>
      <c r="F14" s="26" t="n">
        <f aca="false">IF(A14="",0,SUMIFS(Costs!$F$5:$F$204,Costs!$E$5:$E$204,A14))</f>
        <v>0</v>
      </c>
      <c r="G14" s="27" t="n">
        <f aca="false">IF(A14="",0,MAX(0,E14-F14))</f>
        <v>0</v>
      </c>
    </row>
    <row r="15" customFormat="false" ht="15" hidden="false" customHeight="false" outlineLevel="0" collapsed="false">
      <c r="A15" s="6"/>
      <c r="B15" s="6"/>
      <c r="C15" s="16"/>
      <c r="D15" s="6"/>
      <c r="E15" s="25"/>
      <c r="F15" s="26" t="n">
        <f aca="false">IF(A15="",0,SUMIFS(Costs!$F$5:$F$204,Costs!$E$5:$E$204,A15))</f>
        <v>0</v>
      </c>
      <c r="G15" s="27" t="n">
        <f aca="false">IF(A15="",0,MAX(0,E15-F15))</f>
        <v>0</v>
      </c>
    </row>
    <row r="16" customFormat="false" ht="15" hidden="false" customHeight="false" outlineLevel="0" collapsed="false">
      <c r="A16" s="6"/>
      <c r="B16" s="6"/>
      <c r="C16" s="16"/>
      <c r="D16" s="6"/>
      <c r="E16" s="25"/>
      <c r="F16" s="26" t="n">
        <f aca="false">IF(A16="",0,SUMIFS(Costs!$F$5:$F$204,Costs!$E$5:$E$204,A16))</f>
        <v>0</v>
      </c>
      <c r="G16" s="27" t="n">
        <f aca="false">IF(A16="",0,MAX(0,E16-F16))</f>
        <v>0</v>
      </c>
    </row>
    <row r="17" customFormat="false" ht="15" hidden="false" customHeight="false" outlineLevel="0" collapsed="false">
      <c r="A17" s="6"/>
      <c r="B17" s="6"/>
      <c r="C17" s="16"/>
      <c r="D17" s="6"/>
      <c r="E17" s="25"/>
      <c r="F17" s="26" t="n">
        <f aca="false">IF(A17="",0,SUMIFS(Costs!$F$5:$F$204,Costs!$E$5:$E$204,A17))</f>
        <v>0</v>
      </c>
      <c r="G17" s="27" t="n">
        <f aca="false">IF(A17="",0,MAX(0,E17-F17))</f>
        <v>0</v>
      </c>
    </row>
    <row r="18" customFormat="false" ht="15" hidden="false" customHeight="false" outlineLevel="0" collapsed="false">
      <c r="A18" s="6"/>
      <c r="B18" s="6"/>
      <c r="C18" s="16"/>
      <c r="D18" s="6"/>
      <c r="E18" s="25"/>
      <c r="F18" s="26" t="n">
        <f aca="false">IF(A18="",0,SUMIFS(Costs!$F$5:$F$204,Costs!$E$5:$E$204,A18))</f>
        <v>0</v>
      </c>
      <c r="G18" s="27" t="n">
        <f aca="false">IF(A18="",0,MAX(0,E18-F18))</f>
        <v>0</v>
      </c>
    </row>
    <row r="19" customFormat="false" ht="15" hidden="false" customHeight="false" outlineLevel="0" collapsed="false">
      <c r="A19" s="6"/>
      <c r="B19" s="6"/>
      <c r="C19" s="16"/>
      <c r="D19" s="6"/>
      <c r="E19" s="25"/>
      <c r="F19" s="26" t="n">
        <f aca="false">IF(A19="",0,SUMIFS(Costs!$F$5:$F$204,Costs!$E$5:$E$204,A19))</f>
        <v>0</v>
      </c>
      <c r="G19" s="27" t="n">
        <f aca="false">IF(A19="",0,MAX(0,E19-F19))</f>
        <v>0</v>
      </c>
    </row>
    <row r="20" customFormat="false" ht="15" hidden="false" customHeight="false" outlineLevel="0" collapsed="false">
      <c r="A20" s="6"/>
      <c r="B20" s="6"/>
      <c r="C20" s="16"/>
      <c r="D20" s="6"/>
      <c r="E20" s="25"/>
      <c r="F20" s="26" t="n">
        <f aca="false">IF(A20="",0,SUMIFS(Costs!$F$5:$F$204,Costs!$E$5:$E$204,A20))</f>
        <v>0</v>
      </c>
      <c r="G20" s="27" t="n">
        <f aca="false">IF(A20="",0,MAX(0,E20-F20))</f>
        <v>0</v>
      </c>
    </row>
    <row r="21" customFormat="false" ht="15" hidden="false" customHeight="false" outlineLevel="0" collapsed="false">
      <c r="A21" s="6"/>
      <c r="B21" s="6"/>
      <c r="C21" s="16"/>
      <c r="D21" s="6"/>
      <c r="E21" s="25"/>
      <c r="F21" s="26" t="n">
        <f aca="false">IF(A21="",0,SUMIFS(Costs!$F$5:$F$204,Costs!$E$5:$E$204,A21))</f>
        <v>0</v>
      </c>
      <c r="G21" s="27" t="n">
        <f aca="false">IF(A21="",0,MAX(0,E21-F21))</f>
        <v>0</v>
      </c>
    </row>
    <row r="22" customFormat="false" ht="15" hidden="false" customHeight="false" outlineLevel="0" collapsed="false">
      <c r="A22" s="6"/>
      <c r="B22" s="6"/>
      <c r="C22" s="16"/>
      <c r="D22" s="6"/>
      <c r="E22" s="25"/>
      <c r="F22" s="26" t="n">
        <f aca="false">IF(A22="",0,SUMIFS(Costs!$F$5:$F$204,Costs!$E$5:$E$204,A22))</f>
        <v>0</v>
      </c>
      <c r="G22" s="27" t="n">
        <f aca="false">IF(A22="",0,MAX(0,E22-F22))</f>
        <v>0</v>
      </c>
    </row>
    <row r="23" customFormat="false" ht="15" hidden="false" customHeight="false" outlineLevel="0" collapsed="false">
      <c r="A23" s="6"/>
      <c r="B23" s="6"/>
      <c r="C23" s="16"/>
      <c r="D23" s="6"/>
      <c r="E23" s="25"/>
      <c r="F23" s="26" t="n">
        <f aca="false">IF(A23="",0,SUMIFS(Costs!$F$5:$F$204,Costs!$E$5:$E$204,A23))</f>
        <v>0</v>
      </c>
      <c r="G23" s="27" t="n">
        <f aca="false">IF(A23="",0,MAX(0,E23-F23))</f>
        <v>0</v>
      </c>
    </row>
    <row r="24" customFormat="false" ht="15" hidden="false" customHeight="false" outlineLevel="0" collapsed="false">
      <c r="A24" s="6"/>
      <c r="B24" s="6"/>
      <c r="C24" s="16"/>
      <c r="D24" s="6"/>
      <c r="E24" s="25"/>
      <c r="F24" s="26" t="n">
        <f aca="false">IF(A24="",0,SUMIFS(Costs!$F$5:$F$204,Costs!$E$5:$E$204,A24))</f>
        <v>0</v>
      </c>
      <c r="G24" s="27" t="n">
        <f aca="false">IF(A24="",0,MAX(0,E24-F24))</f>
        <v>0</v>
      </c>
    </row>
    <row r="25" customFormat="false" ht="15" hidden="false" customHeight="false" outlineLevel="0" collapsed="false">
      <c r="A25" s="6"/>
      <c r="B25" s="6"/>
      <c r="C25" s="16"/>
      <c r="D25" s="6"/>
      <c r="E25" s="25"/>
      <c r="F25" s="26" t="n">
        <f aca="false">IF(A25="",0,SUMIFS(Costs!$F$5:$F$204,Costs!$E$5:$E$204,A25))</f>
        <v>0</v>
      </c>
      <c r="G25" s="27" t="n">
        <f aca="false">IF(A25="",0,MAX(0,E25-F25))</f>
        <v>0</v>
      </c>
    </row>
    <row r="26" customFormat="false" ht="15" hidden="false" customHeight="false" outlineLevel="0" collapsed="false">
      <c r="A26" s="6"/>
      <c r="B26" s="6"/>
      <c r="C26" s="16"/>
      <c r="D26" s="6"/>
      <c r="E26" s="25"/>
      <c r="F26" s="26" t="n">
        <f aca="false">IF(A26="",0,SUMIFS(Costs!$F$5:$F$204,Costs!$E$5:$E$204,A26))</f>
        <v>0</v>
      </c>
      <c r="G26" s="27" t="n">
        <f aca="false">IF(A26="",0,MAX(0,E26-F26))</f>
        <v>0</v>
      </c>
    </row>
    <row r="27" customFormat="false" ht="15" hidden="false" customHeight="false" outlineLevel="0" collapsed="false">
      <c r="A27" s="6"/>
      <c r="B27" s="6"/>
      <c r="C27" s="16"/>
      <c r="D27" s="6"/>
      <c r="E27" s="25"/>
      <c r="F27" s="26" t="n">
        <f aca="false">IF(A27="",0,SUMIFS(Costs!$F$5:$F$204,Costs!$E$5:$E$204,A27))</f>
        <v>0</v>
      </c>
      <c r="G27" s="27" t="n">
        <f aca="false">IF(A27="",0,MAX(0,E27-F27))</f>
        <v>0</v>
      </c>
    </row>
    <row r="28" customFormat="false" ht="15" hidden="false" customHeight="false" outlineLevel="0" collapsed="false">
      <c r="A28" s="6"/>
      <c r="B28" s="6"/>
      <c r="C28" s="16"/>
      <c r="D28" s="6"/>
      <c r="E28" s="25"/>
      <c r="F28" s="26" t="n">
        <f aca="false">IF(A28="",0,SUMIFS(Costs!$F$5:$F$204,Costs!$E$5:$E$204,A28))</f>
        <v>0</v>
      </c>
      <c r="G28" s="27" t="n">
        <f aca="false">IF(A28="",0,MAX(0,E28-F28))</f>
        <v>0</v>
      </c>
    </row>
    <row r="29" customFormat="false" ht="15" hidden="false" customHeight="false" outlineLevel="0" collapsed="false">
      <c r="A29" s="6"/>
      <c r="B29" s="6"/>
      <c r="C29" s="16"/>
      <c r="D29" s="6"/>
      <c r="E29" s="25"/>
      <c r="F29" s="26" t="n">
        <f aca="false">IF(A29="",0,SUMIFS(Costs!$F$5:$F$204,Costs!$E$5:$E$204,A29))</f>
        <v>0</v>
      </c>
      <c r="G29" s="27" t="n">
        <f aca="false">IF(A29="",0,MAX(0,E29-F29))</f>
        <v>0</v>
      </c>
    </row>
    <row r="30" customFormat="false" ht="15" hidden="false" customHeight="false" outlineLevel="0" collapsed="false">
      <c r="A30" s="6"/>
      <c r="B30" s="6"/>
      <c r="C30" s="16"/>
      <c r="D30" s="6"/>
      <c r="E30" s="25"/>
      <c r="F30" s="26" t="n">
        <f aca="false">IF(A30="",0,SUMIFS(Costs!$F$5:$F$204,Costs!$E$5:$E$204,A30))</f>
        <v>0</v>
      </c>
      <c r="G30" s="27" t="n">
        <f aca="false">IF(A30="",0,MAX(0,E30-F30))</f>
        <v>0</v>
      </c>
    </row>
    <row r="31" customFormat="false" ht="15" hidden="false" customHeight="false" outlineLevel="0" collapsed="false">
      <c r="A31" s="6"/>
      <c r="B31" s="6"/>
      <c r="C31" s="16"/>
      <c r="D31" s="6"/>
      <c r="E31" s="25"/>
      <c r="F31" s="26" t="n">
        <f aca="false">IF(A31="",0,SUMIFS(Costs!$F$5:$F$204,Costs!$E$5:$E$204,A31))</f>
        <v>0</v>
      </c>
      <c r="G31" s="27" t="n">
        <f aca="false">IF(A31="",0,MAX(0,E31-F31))</f>
        <v>0</v>
      </c>
    </row>
    <row r="32" customFormat="false" ht="15" hidden="false" customHeight="false" outlineLevel="0" collapsed="false">
      <c r="A32" s="6"/>
      <c r="B32" s="6"/>
      <c r="C32" s="16"/>
      <c r="D32" s="6"/>
      <c r="E32" s="25"/>
      <c r="F32" s="26" t="n">
        <f aca="false">IF(A32="",0,SUMIFS(Costs!$F$5:$F$204,Costs!$E$5:$E$204,A32))</f>
        <v>0</v>
      </c>
      <c r="G32" s="27" t="n">
        <f aca="false">IF(A32="",0,MAX(0,E32-F32))</f>
        <v>0</v>
      </c>
    </row>
    <row r="33" customFormat="false" ht="15" hidden="false" customHeight="false" outlineLevel="0" collapsed="false">
      <c r="A33" s="6"/>
      <c r="B33" s="6"/>
      <c r="C33" s="16"/>
      <c r="D33" s="6"/>
      <c r="E33" s="25"/>
      <c r="F33" s="26" t="n">
        <f aca="false">IF(A33="",0,SUMIFS(Costs!$F$5:$F$204,Costs!$E$5:$E$204,A33))</f>
        <v>0</v>
      </c>
      <c r="G33" s="27" t="n">
        <f aca="false">IF(A33="",0,MAX(0,E33-F33))</f>
        <v>0</v>
      </c>
    </row>
    <row r="34" customFormat="false" ht="15" hidden="false" customHeight="false" outlineLevel="0" collapsed="false">
      <c r="A34" s="6"/>
      <c r="B34" s="6"/>
      <c r="C34" s="16"/>
      <c r="D34" s="6"/>
      <c r="E34" s="25"/>
      <c r="F34" s="26" t="n">
        <f aca="false">IF(A34="",0,SUMIFS(Costs!$F$5:$F$204,Costs!$E$5:$E$204,A34))</f>
        <v>0</v>
      </c>
      <c r="G34" s="27" t="n">
        <f aca="false">IF(A34="",0,MAX(0,E34-F34))</f>
        <v>0</v>
      </c>
    </row>
    <row r="35" customFormat="false" ht="15" hidden="false" customHeight="false" outlineLevel="0" collapsed="false">
      <c r="A35" s="6"/>
      <c r="B35" s="6"/>
      <c r="C35" s="16"/>
      <c r="D35" s="6"/>
      <c r="E35" s="25"/>
      <c r="F35" s="26" t="n">
        <f aca="false">IF(A35="",0,SUMIFS(Costs!$F$5:$F$204,Costs!$E$5:$E$204,A35))</f>
        <v>0</v>
      </c>
      <c r="G35" s="27" t="n">
        <f aca="false">IF(A35="",0,MAX(0,E35-F35))</f>
        <v>0</v>
      </c>
    </row>
    <row r="36" customFormat="false" ht="15" hidden="false" customHeight="false" outlineLevel="0" collapsed="false">
      <c r="A36" s="6"/>
      <c r="B36" s="6"/>
      <c r="C36" s="16"/>
      <c r="D36" s="6"/>
      <c r="E36" s="25"/>
      <c r="F36" s="26" t="n">
        <f aca="false">IF(A36="",0,SUMIFS(Costs!$F$5:$F$204,Costs!$E$5:$E$204,A36))</f>
        <v>0</v>
      </c>
      <c r="G36" s="27" t="n">
        <f aca="false">IF(A36="",0,MAX(0,E36-F36))</f>
        <v>0</v>
      </c>
    </row>
    <row r="37" customFormat="false" ht="15" hidden="false" customHeight="false" outlineLevel="0" collapsed="false">
      <c r="A37" s="6"/>
      <c r="B37" s="6"/>
      <c r="C37" s="16"/>
      <c r="D37" s="6"/>
      <c r="E37" s="25"/>
      <c r="F37" s="26" t="n">
        <f aca="false">IF(A37="",0,SUMIFS(Costs!$F$5:$F$204,Costs!$E$5:$E$204,A37))</f>
        <v>0</v>
      </c>
      <c r="G37" s="27" t="n">
        <f aca="false">IF(A37="",0,MAX(0,E37-F37))</f>
        <v>0</v>
      </c>
    </row>
    <row r="38" customFormat="false" ht="15" hidden="false" customHeight="false" outlineLevel="0" collapsed="false">
      <c r="A38" s="6"/>
      <c r="B38" s="6"/>
      <c r="C38" s="16"/>
      <c r="D38" s="6"/>
      <c r="E38" s="25"/>
      <c r="F38" s="26" t="n">
        <f aca="false">IF(A38="",0,SUMIFS(Costs!$F$5:$F$204,Costs!$E$5:$E$204,A38))</f>
        <v>0</v>
      </c>
      <c r="G38" s="27" t="n">
        <f aca="false">IF(A38="",0,MAX(0,E38-F38))</f>
        <v>0</v>
      </c>
    </row>
    <row r="39" customFormat="false" ht="15" hidden="false" customHeight="false" outlineLevel="0" collapsed="false">
      <c r="A39" s="6"/>
      <c r="B39" s="6"/>
      <c r="C39" s="16"/>
      <c r="D39" s="6"/>
      <c r="E39" s="25"/>
      <c r="F39" s="26" t="n">
        <f aca="false">IF(A39="",0,SUMIFS(Costs!$F$5:$F$204,Costs!$E$5:$E$204,A39))</f>
        <v>0</v>
      </c>
      <c r="G39" s="27" t="n">
        <f aca="false">IF(A39="",0,MAX(0,E39-F39))</f>
        <v>0</v>
      </c>
    </row>
    <row r="40" customFormat="false" ht="15" hidden="false" customHeight="false" outlineLevel="0" collapsed="false">
      <c r="A40" s="6"/>
      <c r="B40" s="6"/>
      <c r="C40" s="16"/>
      <c r="D40" s="6"/>
      <c r="E40" s="25"/>
      <c r="F40" s="26" t="n">
        <f aca="false">IF(A40="",0,SUMIFS(Costs!$F$5:$F$204,Costs!$E$5:$E$204,A40))</f>
        <v>0</v>
      </c>
      <c r="G40" s="27" t="n">
        <f aca="false">IF(A40="",0,MAX(0,E40-F40))</f>
        <v>0</v>
      </c>
    </row>
    <row r="41" customFormat="false" ht="15" hidden="false" customHeight="false" outlineLevel="0" collapsed="false">
      <c r="A41" s="6"/>
      <c r="B41" s="6"/>
      <c r="C41" s="16"/>
      <c r="D41" s="6"/>
      <c r="E41" s="25"/>
      <c r="F41" s="26" t="n">
        <f aca="false">IF(A41="",0,SUMIFS(Costs!$F$5:$F$204,Costs!$E$5:$E$204,A41))</f>
        <v>0</v>
      </c>
      <c r="G41" s="27" t="n">
        <f aca="false">IF(A41="",0,MAX(0,E41-F41))</f>
        <v>0</v>
      </c>
    </row>
    <row r="42" customFormat="false" ht="15" hidden="false" customHeight="false" outlineLevel="0" collapsed="false">
      <c r="A42" s="6"/>
      <c r="B42" s="6"/>
      <c r="C42" s="16"/>
      <c r="D42" s="6"/>
      <c r="E42" s="25"/>
      <c r="F42" s="26" t="n">
        <f aca="false">IF(A42="",0,SUMIFS(Costs!$F$5:$F$204,Costs!$E$5:$E$204,A42))</f>
        <v>0</v>
      </c>
      <c r="G42" s="27" t="n">
        <f aca="false">IF(A42="",0,MAX(0,E42-F42))</f>
        <v>0</v>
      </c>
    </row>
    <row r="43" customFormat="false" ht="15" hidden="false" customHeight="false" outlineLevel="0" collapsed="false">
      <c r="A43" s="6"/>
      <c r="B43" s="6"/>
      <c r="C43" s="16"/>
      <c r="D43" s="6"/>
      <c r="E43" s="25"/>
      <c r="F43" s="26" t="n">
        <f aca="false">IF(A43="",0,SUMIFS(Costs!$F$5:$F$204,Costs!$E$5:$E$204,A43))</f>
        <v>0</v>
      </c>
      <c r="G43" s="27" t="n">
        <f aca="false">IF(A43="",0,MAX(0,E43-F43))</f>
        <v>0</v>
      </c>
    </row>
    <row r="44" customFormat="false" ht="15" hidden="false" customHeight="false" outlineLevel="0" collapsed="false">
      <c r="A44" s="6"/>
      <c r="B44" s="6"/>
      <c r="C44" s="16"/>
      <c r="D44" s="6"/>
      <c r="E44" s="25"/>
      <c r="F44" s="26" t="n">
        <f aca="false">IF(A44="",0,SUMIFS(Costs!$F$5:$F$204,Costs!$E$5:$E$204,A44))</f>
        <v>0</v>
      </c>
      <c r="G44" s="27" t="n">
        <f aca="false">IF(A44="",0,MAX(0,E44-F44))</f>
        <v>0</v>
      </c>
    </row>
    <row r="45" customFormat="false" ht="15" hidden="false" customHeight="false" outlineLevel="0" collapsed="false">
      <c r="A45" s="6"/>
      <c r="B45" s="6"/>
      <c r="C45" s="16"/>
      <c r="D45" s="6"/>
      <c r="E45" s="25"/>
      <c r="F45" s="26" t="n">
        <f aca="false">IF(A45="",0,SUMIFS(Costs!$F$5:$F$204,Costs!$E$5:$E$204,A45))</f>
        <v>0</v>
      </c>
      <c r="G45" s="27" t="n">
        <f aca="false">IF(A45="",0,MAX(0,E45-F45))</f>
        <v>0</v>
      </c>
    </row>
    <row r="46" customFormat="false" ht="15" hidden="false" customHeight="false" outlineLevel="0" collapsed="false">
      <c r="A46" s="6"/>
      <c r="B46" s="6"/>
      <c r="C46" s="16"/>
      <c r="D46" s="6"/>
      <c r="E46" s="25"/>
      <c r="F46" s="26" t="n">
        <f aca="false">IF(A46="",0,SUMIFS(Costs!$F$5:$F$204,Costs!$E$5:$E$204,A46))</f>
        <v>0</v>
      </c>
      <c r="G46" s="27" t="n">
        <f aca="false">IF(A46="",0,MAX(0,E46-F46))</f>
        <v>0</v>
      </c>
    </row>
    <row r="47" customFormat="false" ht="15" hidden="false" customHeight="false" outlineLevel="0" collapsed="false">
      <c r="A47" s="6"/>
      <c r="B47" s="6"/>
      <c r="C47" s="16"/>
      <c r="D47" s="6"/>
      <c r="E47" s="25"/>
      <c r="F47" s="26" t="n">
        <f aca="false">IF(A47="",0,SUMIFS(Costs!$F$5:$F$204,Costs!$E$5:$E$204,A47))</f>
        <v>0</v>
      </c>
      <c r="G47" s="27" t="n">
        <f aca="false">IF(A47="",0,MAX(0,E47-F47))</f>
        <v>0</v>
      </c>
    </row>
    <row r="48" customFormat="false" ht="15" hidden="false" customHeight="false" outlineLevel="0" collapsed="false">
      <c r="A48" s="6"/>
      <c r="B48" s="6"/>
      <c r="C48" s="16"/>
      <c r="D48" s="6"/>
      <c r="E48" s="25"/>
      <c r="F48" s="26" t="n">
        <f aca="false">IF(A48="",0,SUMIFS(Costs!$F$5:$F$204,Costs!$E$5:$E$204,A48))</f>
        <v>0</v>
      </c>
      <c r="G48" s="27" t="n">
        <f aca="false">IF(A48="",0,MAX(0,E48-F48))</f>
        <v>0</v>
      </c>
    </row>
    <row r="49" customFormat="false" ht="15" hidden="false" customHeight="false" outlineLevel="0" collapsed="false">
      <c r="A49" s="6"/>
      <c r="B49" s="6"/>
      <c r="C49" s="16"/>
      <c r="D49" s="6"/>
      <c r="E49" s="25"/>
      <c r="F49" s="26" t="n">
        <f aca="false">IF(A49="",0,SUMIFS(Costs!$F$5:$F$204,Costs!$E$5:$E$204,A49))</f>
        <v>0</v>
      </c>
      <c r="G49" s="27" t="n">
        <f aca="false">IF(A49="",0,MAX(0,E49-F49))</f>
        <v>0</v>
      </c>
    </row>
    <row r="50" customFormat="false" ht="15" hidden="false" customHeight="false" outlineLevel="0" collapsed="false">
      <c r="A50" s="6"/>
      <c r="B50" s="6"/>
      <c r="C50" s="16"/>
      <c r="D50" s="6"/>
      <c r="E50" s="25"/>
      <c r="F50" s="26" t="n">
        <f aca="false">IF(A50="",0,SUMIFS(Costs!$F$5:$F$204,Costs!$E$5:$E$204,A50))</f>
        <v>0</v>
      </c>
      <c r="G50" s="27" t="n">
        <f aca="false">IF(A50="",0,MAX(0,E50-F50))</f>
        <v>0</v>
      </c>
    </row>
    <row r="51" customFormat="false" ht="15" hidden="false" customHeight="false" outlineLevel="0" collapsed="false">
      <c r="A51" s="6"/>
      <c r="B51" s="6"/>
      <c r="C51" s="16"/>
      <c r="D51" s="6"/>
      <c r="E51" s="25"/>
      <c r="F51" s="26" t="n">
        <f aca="false">IF(A51="",0,SUMIFS(Costs!$F$5:$F$204,Costs!$E$5:$E$204,A51))</f>
        <v>0</v>
      </c>
      <c r="G51" s="27" t="n">
        <f aca="false">IF(A51="",0,MAX(0,E51-F51))</f>
        <v>0</v>
      </c>
    </row>
    <row r="52" customFormat="false" ht="15" hidden="false" customHeight="false" outlineLevel="0" collapsed="false">
      <c r="A52" s="6"/>
      <c r="B52" s="6"/>
      <c r="C52" s="16"/>
      <c r="D52" s="6"/>
      <c r="E52" s="25"/>
      <c r="F52" s="26" t="n">
        <f aca="false">IF(A52="",0,SUMIFS(Costs!$F$5:$F$204,Costs!$E$5:$E$204,A52))</f>
        <v>0</v>
      </c>
      <c r="G52" s="27" t="n">
        <f aca="false">IF(A52="",0,MAX(0,E52-F52))</f>
        <v>0</v>
      </c>
    </row>
    <row r="53" customFormat="false" ht="15" hidden="false" customHeight="false" outlineLevel="0" collapsed="false">
      <c r="A53" s="6"/>
      <c r="B53" s="6"/>
      <c r="C53" s="16"/>
      <c r="D53" s="6"/>
      <c r="E53" s="25"/>
      <c r="F53" s="26" t="n">
        <f aca="false">IF(A53="",0,SUMIFS(Costs!$F$5:$F$204,Costs!$E$5:$E$204,A53))</f>
        <v>0</v>
      </c>
      <c r="G53" s="27" t="n">
        <f aca="false">IF(A53="",0,MAX(0,E53-F53))</f>
        <v>0</v>
      </c>
    </row>
    <row r="54" customFormat="false" ht="15" hidden="false" customHeight="false" outlineLevel="0" collapsed="false">
      <c r="A54" s="6"/>
      <c r="B54" s="6"/>
      <c r="C54" s="16"/>
      <c r="D54" s="6"/>
      <c r="E54" s="25"/>
      <c r="F54" s="26" t="n">
        <f aca="false">IF(A54="",0,SUMIFS(Costs!$F$5:$F$204,Costs!$E$5:$E$204,A54))</f>
        <v>0</v>
      </c>
      <c r="G54" s="27" t="n">
        <f aca="false">IF(A54="",0,MAX(0,E54-F54))</f>
        <v>0</v>
      </c>
    </row>
    <row r="55" customFormat="false" ht="15" hidden="false" customHeight="false" outlineLevel="0" collapsed="false">
      <c r="A55" s="6"/>
      <c r="B55" s="6"/>
      <c r="C55" s="16"/>
      <c r="D55" s="6"/>
      <c r="E55" s="25"/>
      <c r="F55" s="26" t="n">
        <f aca="false">IF(A55="",0,SUMIFS(Costs!$F$5:$F$204,Costs!$E$5:$E$204,A55))</f>
        <v>0</v>
      </c>
      <c r="G55" s="27" t="n">
        <f aca="false">IF(A55="",0,MAX(0,E55-F55))</f>
        <v>0</v>
      </c>
    </row>
    <row r="56" customFormat="false" ht="15" hidden="false" customHeight="false" outlineLevel="0" collapsed="false">
      <c r="A56" s="6"/>
      <c r="B56" s="6"/>
      <c r="C56" s="16"/>
      <c r="D56" s="6"/>
      <c r="E56" s="25"/>
      <c r="F56" s="26" t="n">
        <f aca="false">IF(A56="",0,SUMIFS(Costs!$F$5:$F$204,Costs!$E$5:$E$204,A56))</f>
        <v>0</v>
      </c>
      <c r="G56" s="27" t="n">
        <f aca="false">IF(A56="",0,MAX(0,E56-F56))</f>
        <v>0</v>
      </c>
    </row>
    <row r="57" customFormat="false" ht="15" hidden="false" customHeight="false" outlineLevel="0" collapsed="false">
      <c r="A57" s="6"/>
      <c r="B57" s="6"/>
      <c r="C57" s="16"/>
      <c r="D57" s="6"/>
      <c r="E57" s="25"/>
      <c r="F57" s="26" t="n">
        <f aca="false">IF(A57="",0,SUMIFS(Costs!$F$5:$F$204,Costs!$E$5:$E$204,A57))</f>
        <v>0</v>
      </c>
      <c r="G57" s="27" t="n">
        <f aca="false">IF(A57="",0,MAX(0,E57-F57))</f>
        <v>0</v>
      </c>
    </row>
    <row r="58" customFormat="false" ht="15" hidden="false" customHeight="false" outlineLevel="0" collapsed="false">
      <c r="A58" s="6"/>
      <c r="B58" s="6"/>
      <c r="C58" s="16"/>
      <c r="D58" s="6"/>
      <c r="E58" s="25"/>
      <c r="F58" s="26" t="n">
        <f aca="false">IF(A58="",0,SUMIFS(Costs!$F$5:$F$204,Costs!$E$5:$E$204,A58))</f>
        <v>0</v>
      </c>
      <c r="G58" s="27" t="n">
        <f aca="false">IF(A58="",0,MAX(0,E58-F58))</f>
        <v>0</v>
      </c>
    </row>
    <row r="59" customFormat="false" ht="15" hidden="false" customHeight="false" outlineLevel="0" collapsed="false">
      <c r="A59" s="6"/>
      <c r="B59" s="6"/>
      <c r="C59" s="16"/>
      <c r="D59" s="6"/>
      <c r="E59" s="25"/>
      <c r="F59" s="26" t="n">
        <f aca="false">IF(A59="",0,SUMIFS(Costs!$F$5:$F$204,Costs!$E$5:$E$204,A59))</f>
        <v>0</v>
      </c>
      <c r="G59" s="27" t="n">
        <f aca="false">IF(A59="",0,MAX(0,E59-F59))</f>
        <v>0</v>
      </c>
    </row>
    <row r="60" customFormat="false" ht="15" hidden="false" customHeight="false" outlineLevel="0" collapsed="false">
      <c r="A60" s="6"/>
      <c r="B60" s="6"/>
      <c r="C60" s="16"/>
      <c r="D60" s="6"/>
      <c r="E60" s="25"/>
      <c r="F60" s="26" t="n">
        <f aca="false">IF(A60="",0,SUMIFS(Costs!$F$5:$F$204,Costs!$E$5:$E$204,A60))</f>
        <v>0</v>
      </c>
      <c r="G60" s="27" t="n">
        <f aca="false">IF(A60="",0,MAX(0,E60-F60))</f>
        <v>0</v>
      </c>
    </row>
    <row r="61" customFormat="false" ht="15" hidden="false" customHeight="false" outlineLevel="0" collapsed="false">
      <c r="A61" s="6"/>
      <c r="B61" s="6"/>
      <c r="C61" s="16"/>
      <c r="D61" s="6"/>
      <c r="E61" s="25"/>
      <c r="F61" s="26" t="n">
        <f aca="false">IF(A61="",0,SUMIFS(Costs!$F$5:$F$204,Costs!$E$5:$E$204,A61))</f>
        <v>0</v>
      </c>
      <c r="G61" s="27" t="n">
        <f aca="false">IF(A61="",0,MAX(0,E61-F61))</f>
        <v>0</v>
      </c>
    </row>
    <row r="62" customFormat="false" ht="15" hidden="false" customHeight="false" outlineLevel="0" collapsed="false">
      <c r="A62" s="6"/>
      <c r="B62" s="6"/>
      <c r="C62" s="16"/>
      <c r="D62" s="6"/>
      <c r="E62" s="25"/>
      <c r="F62" s="26" t="n">
        <f aca="false">IF(A62="",0,SUMIFS(Costs!$F$5:$F$204,Costs!$E$5:$E$204,A62))</f>
        <v>0</v>
      </c>
      <c r="G62" s="27" t="n">
        <f aca="false">IF(A62="",0,MAX(0,E62-F62))</f>
        <v>0</v>
      </c>
    </row>
    <row r="63" customFormat="false" ht="15" hidden="false" customHeight="false" outlineLevel="0" collapsed="false">
      <c r="A63" s="6"/>
      <c r="B63" s="6"/>
      <c r="C63" s="16"/>
      <c r="D63" s="6"/>
      <c r="E63" s="25"/>
      <c r="F63" s="26" t="n">
        <f aca="false">IF(A63="",0,SUMIFS(Costs!$F$5:$F$204,Costs!$E$5:$E$204,A63))</f>
        <v>0</v>
      </c>
      <c r="G63" s="27" t="n">
        <f aca="false">IF(A63="",0,MAX(0,E63-F63))</f>
        <v>0</v>
      </c>
    </row>
    <row r="64" customFormat="false" ht="15" hidden="false" customHeight="false" outlineLevel="0" collapsed="false">
      <c r="A64" s="6"/>
      <c r="B64" s="6"/>
      <c r="C64" s="16"/>
      <c r="D64" s="6"/>
      <c r="E64" s="25"/>
      <c r="F64" s="26" t="n">
        <f aca="false">IF(A64="",0,SUMIFS(Costs!$F$5:$F$204,Costs!$E$5:$E$204,A64))</f>
        <v>0</v>
      </c>
      <c r="G64" s="27" t="n">
        <f aca="false">IF(A64="",0,MAX(0,E64-F64))</f>
        <v>0</v>
      </c>
    </row>
    <row r="65" customFormat="false" ht="15" hidden="false" customHeight="false" outlineLevel="0" collapsed="false">
      <c r="A65" s="6"/>
      <c r="B65" s="6"/>
      <c r="C65" s="16"/>
      <c r="D65" s="6"/>
      <c r="E65" s="25"/>
      <c r="F65" s="26" t="n">
        <f aca="false">IF(A65="",0,SUMIFS(Costs!$F$5:$F$204,Costs!$E$5:$E$204,A65))</f>
        <v>0</v>
      </c>
      <c r="G65" s="27" t="n">
        <f aca="false">IF(A65="",0,MAX(0,E65-F65))</f>
        <v>0</v>
      </c>
    </row>
    <row r="66" customFormat="false" ht="15" hidden="false" customHeight="false" outlineLevel="0" collapsed="false">
      <c r="A66" s="6"/>
      <c r="B66" s="6"/>
      <c r="C66" s="16"/>
      <c r="D66" s="6"/>
      <c r="E66" s="25"/>
      <c r="F66" s="26" t="n">
        <f aca="false">IF(A66="",0,SUMIFS(Costs!$F$5:$F$204,Costs!$E$5:$E$204,A66))</f>
        <v>0</v>
      </c>
      <c r="G66" s="27" t="n">
        <f aca="false">IF(A66="",0,MAX(0,E66-F66))</f>
        <v>0</v>
      </c>
    </row>
    <row r="67" customFormat="false" ht="15" hidden="false" customHeight="false" outlineLevel="0" collapsed="false">
      <c r="A67" s="6"/>
      <c r="B67" s="6"/>
      <c r="C67" s="16"/>
      <c r="D67" s="6"/>
      <c r="E67" s="25"/>
      <c r="F67" s="26" t="n">
        <f aca="false">IF(A67="",0,SUMIFS(Costs!$F$5:$F$204,Costs!$E$5:$E$204,A67))</f>
        <v>0</v>
      </c>
      <c r="G67" s="27" t="n">
        <f aca="false">IF(A67="",0,MAX(0,E67-F67))</f>
        <v>0</v>
      </c>
    </row>
    <row r="68" customFormat="false" ht="15" hidden="false" customHeight="false" outlineLevel="0" collapsed="false">
      <c r="A68" s="6"/>
      <c r="B68" s="6"/>
      <c r="C68" s="16"/>
      <c r="D68" s="6"/>
      <c r="E68" s="25"/>
      <c r="F68" s="26" t="n">
        <f aca="false">IF(A68="",0,SUMIFS(Costs!$F$5:$F$204,Costs!$E$5:$E$204,A68))</f>
        <v>0</v>
      </c>
      <c r="G68" s="27" t="n">
        <f aca="false">IF(A68="",0,MAX(0,E68-F68))</f>
        <v>0</v>
      </c>
    </row>
    <row r="69" customFormat="false" ht="15" hidden="false" customHeight="false" outlineLevel="0" collapsed="false">
      <c r="A69" s="6"/>
      <c r="B69" s="6"/>
      <c r="C69" s="16"/>
      <c r="D69" s="6"/>
      <c r="E69" s="25"/>
      <c r="F69" s="26" t="n">
        <f aca="false">IF(A69="",0,SUMIFS(Costs!$F$5:$F$204,Costs!$E$5:$E$204,A69))</f>
        <v>0</v>
      </c>
      <c r="G69" s="27" t="n">
        <f aca="false">IF(A69="",0,MAX(0,E69-F69))</f>
        <v>0</v>
      </c>
    </row>
    <row r="70" customFormat="false" ht="15" hidden="false" customHeight="false" outlineLevel="0" collapsed="false">
      <c r="A70" s="6"/>
      <c r="B70" s="6"/>
      <c r="C70" s="16"/>
      <c r="D70" s="6"/>
      <c r="E70" s="25"/>
      <c r="F70" s="26" t="n">
        <f aca="false">IF(A70="",0,SUMIFS(Costs!$F$5:$F$204,Costs!$E$5:$E$204,A70))</f>
        <v>0</v>
      </c>
      <c r="G70" s="27" t="n">
        <f aca="false">IF(A70="",0,MAX(0,E70-F70))</f>
        <v>0</v>
      </c>
    </row>
    <row r="71" customFormat="false" ht="15" hidden="false" customHeight="false" outlineLevel="0" collapsed="false">
      <c r="A71" s="6"/>
      <c r="B71" s="6"/>
      <c r="C71" s="16"/>
      <c r="D71" s="6"/>
      <c r="E71" s="25"/>
      <c r="F71" s="26" t="n">
        <f aca="false">IF(A71="",0,SUMIFS(Costs!$F$5:$F$204,Costs!$E$5:$E$204,A71))</f>
        <v>0</v>
      </c>
      <c r="G71" s="27" t="n">
        <f aca="false">IF(A71="",0,MAX(0,E71-F71))</f>
        <v>0</v>
      </c>
    </row>
    <row r="72" customFormat="false" ht="15" hidden="false" customHeight="false" outlineLevel="0" collapsed="false">
      <c r="A72" s="6"/>
      <c r="B72" s="6"/>
      <c r="C72" s="16"/>
      <c r="D72" s="6"/>
      <c r="E72" s="25"/>
      <c r="F72" s="26" t="n">
        <f aca="false">IF(A72="",0,SUMIFS(Costs!$F$5:$F$204,Costs!$E$5:$E$204,A72))</f>
        <v>0</v>
      </c>
      <c r="G72" s="27" t="n">
        <f aca="false">IF(A72="",0,MAX(0,E72-F72))</f>
        <v>0</v>
      </c>
    </row>
    <row r="73" customFormat="false" ht="15" hidden="false" customHeight="false" outlineLevel="0" collapsed="false">
      <c r="A73" s="6"/>
      <c r="B73" s="6"/>
      <c r="C73" s="16"/>
      <c r="D73" s="6"/>
      <c r="E73" s="25"/>
      <c r="F73" s="26" t="n">
        <f aca="false">IF(A73="",0,SUMIFS(Costs!$F$5:$F$204,Costs!$E$5:$E$204,A73))</f>
        <v>0</v>
      </c>
      <c r="G73" s="27" t="n">
        <f aca="false">IF(A73="",0,MAX(0,E73-F73))</f>
        <v>0</v>
      </c>
    </row>
    <row r="74" customFormat="false" ht="15" hidden="false" customHeight="false" outlineLevel="0" collapsed="false">
      <c r="A74" s="6"/>
      <c r="B74" s="6"/>
      <c r="C74" s="16"/>
      <c r="D74" s="6"/>
      <c r="E74" s="25"/>
      <c r="F74" s="26" t="n">
        <f aca="false">IF(A74="",0,SUMIFS(Costs!$F$5:$F$204,Costs!$E$5:$E$204,A74))</f>
        <v>0</v>
      </c>
      <c r="G74" s="27" t="n">
        <f aca="false">IF(A74="",0,MAX(0,E74-F74))</f>
        <v>0</v>
      </c>
    </row>
    <row r="75" customFormat="false" ht="15" hidden="false" customHeight="false" outlineLevel="0" collapsed="false">
      <c r="A75" s="6"/>
      <c r="B75" s="6"/>
      <c r="C75" s="16"/>
      <c r="D75" s="6"/>
      <c r="E75" s="25"/>
      <c r="F75" s="26" t="n">
        <f aca="false">IF(A75="",0,SUMIFS(Costs!$F$5:$F$204,Costs!$E$5:$E$204,A75))</f>
        <v>0</v>
      </c>
      <c r="G75" s="27" t="n">
        <f aca="false">IF(A75="",0,MAX(0,E75-F75))</f>
        <v>0</v>
      </c>
    </row>
    <row r="76" customFormat="false" ht="15" hidden="false" customHeight="false" outlineLevel="0" collapsed="false">
      <c r="A76" s="6"/>
      <c r="B76" s="6"/>
      <c r="C76" s="16"/>
      <c r="D76" s="6"/>
      <c r="E76" s="25"/>
      <c r="F76" s="26" t="n">
        <f aca="false">IF(A76="",0,SUMIFS(Costs!$F$5:$F$204,Costs!$E$5:$E$204,A76))</f>
        <v>0</v>
      </c>
      <c r="G76" s="27" t="n">
        <f aca="false">IF(A76="",0,MAX(0,E76-F76))</f>
        <v>0</v>
      </c>
    </row>
    <row r="77" customFormat="false" ht="15" hidden="false" customHeight="false" outlineLevel="0" collapsed="false">
      <c r="A77" s="6"/>
      <c r="B77" s="6"/>
      <c r="C77" s="16"/>
      <c r="D77" s="6"/>
      <c r="E77" s="25"/>
      <c r="F77" s="26" t="n">
        <f aca="false">IF(A77="",0,SUMIFS(Costs!$F$5:$F$204,Costs!$E$5:$E$204,A77))</f>
        <v>0</v>
      </c>
      <c r="G77" s="27" t="n">
        <f aca="false">IF(A77="",0,MAX(0,E77-F77))</f>
        <v>0</v>
      </c>
    </row>
    <row r="78" customFormat="false" ht="15" hidden="false" customHeight="false" outlineLevel="0" collapsed="false">
      <c r="A78" s="6"/>
      <c r="B78" s="6"/>
      <c r="C78" s="16"/>
      <c r="D78" s="6"/>
      <c r="E78" s="25"/>
      <c r="F78" s="26" t="n">
        <f aca="false">IF(A78="",0,SUMIFS(Costs!$F$5:$F$204,Costs!$E$5:$E$204,A78))</f>
        <v>0</v>
      </c>
      <c r="G78" s="27" t="n">
        <f aca="false">IF(A78="",0,MAX(0,E78-F78))</f>
        <v>0</v>
      </c>
    </row>
    <row r="79" customFormat="false" ht="15" hidden="false" customHeight="false" outlineLevel="0" collapsed="false">
      <c r="A79" s="6"/>
      <c r="B79" s="6"/>
      <c r="C79" s="16"/>
      <c r="D79" s="6"/>
      <c r="E79" s="25"/>
      <c r="F79" s="26" t="n">
        <f aca="false">IF(A79="",0,SUMIFS(Costs!$F$5:$F$204,Costs!$E$5:$E$204,A79))</f>
        <v>0</v>
      </c>
      <c r="G79" s="27" t="n">
        <f aca="false">IF(A79="",0,MAX(0,E79-F79))</f>
        <v>0</v>
      </c>
    </row>
    <row r="80" customFormat="false" ht="15" hidden="false" customHeight="false" outlineLevel="0" collapsed="false">
      <c r="A80" s="6"/>
      <c r="B80" s="6"/>
      <c r="C80" s="16"/>
      <c r="D80" s="6"/>
      <c r="E80" s="25"/>
      <c r="F80" s="26" t="n">
        <f aca="false">IF(A80="",0,SUMIFS(Costs!$F$5:$F$204,Costs!$E$5:$E$204,A80))</f>
        <v>0</v>
      </c>
      <c r="G80" s="27" t="n">
        <f aca="false">IF(A80="",0,MAX(0,E80-F80))</f>
        <v>0</v>
      </c>
    </row>
    <row r="81" customFormat="false" ht="15" hidden="false" customHeight="false" outlineLevel="0" collapsed="false">
      <c r="A81" s="6"/>
      <c r="B81" s="6"/>
      <c r="C81" s="16"/>
      <c r="D81" s="6"/>
      <c r="E81" s="25"/>
      <c r="F81" s="26" t="n">
        <f aca="false">IF(A81="",0,SUMIFS(Costs!$F$5:$F$204,Costs!$E$5:$E$204,A81))</f>
        <v>0</v>
      </c>
      <c r="G81" s="27" t="n">
        <f aca="false">IF(A81="",0,MAX(0,E81-F81))</f>
        <v>0</v>
      </c>
    </row>
    <row r="82" customFormat="false" ht="15" hidden="false" customHeight="false" outlineLevel="0" collapsed="false">
      <c r="A82" s="6"/>
      <c r="B82" s="6"/>
      <c r="C82" s="16"/>
      <c r="D82" s="6"/>
      <c r="E82" s="25"/>
      <c r="F82" s="26" t="n">
        <f aca="false">IF(A82="",0,SUMIFS(Costs!$F$5:$F$204,Costs!$E$5:$E$204,A82))</f>
        <v>0</v>
      </c>
      <c r="G82" s="27" t="n">
        <f aca="false">IF(A82="",0,MAX(0,E82-F82))</f>
        <v>0</v>
      </c>
    </row>
    <row r="83" customFormat="false" ht="15" hidden="false" customHeight="false" outlineLevel="0" collapsed="false">
      <c r="A83" s="6"/>
      <c r="B83" s="6"/>
      <c r="C83" s="16"/>
      <c r="D83" s="6"/>
      <c r="E83" s="25"/>
      <c r="F83" s="26" t="n">
        <f aca="false">IF(A83="",0,SUMIFS(Costs!$F$5:$F$204,Costs!$E$5:$E$204,A83))</f>
        <v>0</v>
      </c>
      <c r="G83" s="27" t="n">
        <f aca="false">IF(A83="",0,MAX(0,E83-F83))</f>
        <v>0</v>
      </c>
    </row>
    <row r="84" customFormat="false" ht="15" hidden="false" customHeight="false" outlineLevel="0" collapsed="false">
      <c r="A84" s="6"/>
      <c r="B84" s="6"/>
      <c r="C84" s="16"/>
      <c r="D84" s="6"/>
      <c r="E84" s="25"/>
      <c r="F84" s="26" t="n">
        <f aca="false">IF(A84="",0,SUMIFS(Costs!$F$5:$F$204,Costs!$E$5:$E$204,A84))</f>
        <v>0</v>
      </c>
      <c r="G84" s="27" t="n">
        <f aca="false">IF(A84="",0,MAX(0,E84-F84))</f>
        <v>0</v>
      </c>
    </row>
    <row r="85" customFormat="false" ht="15" hidden="false" customHeight="false" outlineLevel="0" collapsed="false">
      <c r="A85" s="6"/>
      <c r="B85" s="6"/>
      <c r="C85" s="16"/>
      <c r="D85" s="6"/>
      <c r="E85" s="25"/>
      <c r="F85" s="26" t="n">
        <f aca="false">IF(A85="",0,SUMIFS(Costs!$F$5:$F$204,Costs!$E$5:$E$204,A85))</f>
        <v>0</v>
      </c>
      <c r="G85" s="27" t="n">
        <f aca="false">IF(A85="",0,MAX(0,E85-F85))</f>
        <v>0</v>
      </c>
    </row>
    <row r="86" customFormat="false" ht="15" hidden="false" customHeight="false" outlineLevel="0" collapsed="false">
      <c r="A86" s="6"/>
      <c r="B86" s="6"/>
      <c r="C86" s="16"/>
      <c r="D86" s="6"/>
      <c r="E86" s="25"/>
      <c r="F86" s="26" t="n">
        <f aca="false">IF(A86="",0,SUMIFS(Costs!$F$5:$F$204,Costs!$E$5:$E$204,A86))</f>
        <v>0</v>
      </c>
      <c r="G86" s="27" t="n">
        <f aca="false">IF(A86="",0,MAX(0,E86-F86))</f>
        <v>0</v>
      </c>
    </row>
    <row r="87" customFormat="false" ht="15" hidden="false" customHeight="false" outlineLevel="0" collapsed="false">
      <c r="A87" s="6"/>
      <c r="B87" s="6"/>
      <c r="C87" s="16"/>
      <c r="D87" s="6"/>
      <c r="E87" s="25"/>
      <c r="F87" s="26" t="n">
        <f aca="false">IF(A87="",0,SUMIFS(Costs!$F$5:$F$204,Costs!$E$5:$E$204,A87))</f>
        <v>0</v>
      </c>
      <c r="G87" s="27" t="n">
        <f aca="false">IF(A87="",0,MAX(0,E87-F87))</f>
        <v>0</v>
      </c>
    </row>
    <row r="88" customFormat="false" ht="15" hidden="false" customHeight="false" outlineLevel="0" collapsed="false">
      <c r="A88" s="6"/>
      <c r="B88" s="6"/>
      <c r="C88" s="16"/>
      <c r="D88" s="6"/>
      <c r="E88" s="25"/>
      <c r="F88" s="26" t="n">
        <f aca="false">IF(A88="",0,SUMIFS(Costs!$F$5:$F$204,Costs!$E$5:$E$204,A88))</f>
        <v>0</v>
      </c>
      <c r="G88" s="27" t="n">
        <f aca="false">IF(A88="",0,MAX(0,E88-F88))</f>
        <v>0</v>
      </c>
    </row>
    <row r="89" customFormat="false" ht="15" hidden="false" customHeight="false" outlineLevel="0" collapsed="false">
      <c r="A89" s="6"/>
      <c r="B89" s="6"/>
      <c r="C89" s="16"/>
      <c r="D89" s="6"/>
      <c r="E89" s="25"/>
      <c r="F89" s="26" t="n">
        <f aca="false">IF(A89="",0,SUMIFS(Costs!$F$5:$F$204,Costs!$E$5:$E$204,A89))</f>
        <v>0</v>
      </c>
      <c r="G89" s="27" t="n">
        <f aca="false">IF(A89="",0,MAX(0,E89-F89))</f>
        <v>0</v>
      </c>
    </row>
    <row r="90" customFormat="false" ht="15" hidden="false" customHeight="false" outlineLevel="0" collapsed="false">
      <c r="A90" s="6"/>
      <c r="B90" s="6"/>
      <c r="C90" s="16"/>
      <c r="D90" s="6"/>
      <c r="E90" s="25"/>
      <c r="F90" s="26" t="n">
        <f aca="false">IF(A90="",0,SUMIFS(Costs!$F$5:$F$204,Costs!$E$5:$E$204,A90))</f>
        <v>0</v>
      </c>
      <c r="G90" s="27" t="n">
        <f aca="false">IF(A90="",0,MAX(0,E90-F90))</f>
        <v>0</v>
      </c>
    </row>
    <row r="91" customFormat="false" ht="15" hidden="false" customHeight="false" outlineLevel="0" collapsed="false">
      <c r="A91" s="6"/>
      <c r="B91" s="6"/>
      <c r="C91" s="16"/>
      <c r="D91" s="6"/>
      <c r="E91" s="25"/>
      <c r="F91" s="26" t="n">
        <f aca="false">IF(A91="",0,SUMIFS(Costs!$F$5:$F$204,Costs!$E$5:$E$204,A91))</f>
        <v>0</v>
      </c>
      <c r="G91" s="27" t="n">
        <f aca="false">IF(A91="",0,MAX(0,E91-F91))</f>
        <v>0</v>
      </c>
    </row>
    <row r="92" customFormat="false" ht="15" hidden="false" customHeight="false" outlineLevel="0" collapsed="false">
      <c r="A92" s="6"/>
      <c r="B92" s="6"/>
      <c r="C92" s="16"/>
      <c r="D92" s="6"/>
      <c r="E92" s="25"/>
      <c r="F92" s="26" t="n">
        <f aca="false">IF(A92="",0,SUMIFS(Costs!$F$5:$F$204,Costs!$E$5:$E$204,A92))</f>
        <v>0</v>
      </c>
      <c r="G92" s="27" t="n">
        <f aca="false">IF(A92="",0,MAX(0,E92-F92))</f>
        <v>0</v>
      </c>
    </row>
    <row r="93" customFormat="false" ht="15" hidden="false" customHeight="false" outlineLevel="0" collapsed="false">
      <c r="A93" s="6"/>
      <c r="B93" s="6"/>
      <c r="C93" s="16"/>
      <c r="D93" s="6"/>
      <c r="E93" s="25"/>
      <c r="F93" s="26" t="n">
        <f aca="false">IF(A93="",0,SUMIFS(Costs!$F$5:$F$204,Costs!$E$5:$E$204,A93))</f>
        <v>0</v>
      </c>
      <c r="G93" s="27" t="n">
        <f aca="false">IF(A93="",0,MAX(0,E93-F93))</f>
        <v>0</v>
      </c>
    </row>
    <row r="94" customFormat="false" ht="15" hidden="false" customHeight="false" outlineLevel="0" collapsed="false">
      <c r="A94" s="6"/>
      <c r="B94" s="6"/>
      <c r="C94" s="16"/>
      <c r="D94" s="6"/>
      <c r="E94" s="25"/>
      <c r="F94" s="26" t="n">
        <f aca="false">IF(A94="",0,SUMIFS(Costs!$F$5:$F$204,Costs!$E$5:$E$204,A94))</f>
        <v>0</v>
      </c>
      <c r="G94" s="27" t="n">
        <f aca="false">IF(A94="",0,MAX(0,E94-F94))</f>
        <v>0</v>
      </c>
    </row>
    <row r="95" customFormat="false" ht="15" hidden="false" customHeight="false" outlineLevel="0" collapsed="false">
      <c r="A95" s="6"/>
      <c r="B95" s="6"/>
      <c r="C95" s="16"/>
      <c r="D95" s="6"/>
      <c r="E95" s="25"/>
      <c r="F95" s="26" t="n">
        <f aca="false">IF(A95="",0,SUMIFS(Costs!$F$5:$F$204,Costs!$E$5:$E$204,A95))</f>
        <v>0</v>
      </c>
      <c r="G95" s="27" t="n">
        <f aca="false">IF(A95="",0,MAX(0,E95-F95))</f>
        <v>0</v>
      </c>
    </row>
    <row r="96" customFormat="false" ht="15" hidden="false" customHeight="false" outlineLevel="0" collapsed="false">
      <c r="A96" s="6"/>
      <c r="B96" s="6"/>
      <c r="C96" s="16"/>
      <c r="D96" s="6"/>
      <c r="E96" s="25"/>
      <c r="F96" s="26" t="n">
        <f aca="false">IF(A96="",0,SUMIFS(Costs!$F$5:$F$204,Costs!$E$5:$E$204,A96))</f>
        <v>0</v>
      </c>
      <c r="G96" s="27" t="n">
        <f aca="false">IF(A96="",0,MAX(0,E96-F96))</f>
        <v>0</v>
      </c>
    </row>
    <row r="97" customFormat="false" ht="15" hidden="false" customHeight="false" outlineLevel="0" collapsed="false">
      <c r="A97" s="6"/>
      <c r="B97" s="6"/>
      <c r="C97" s="16"/>
      <c r="D97" s="6"/>
      <c r="E97" s="25"/>
      <c r="F97" s="26" t="n">
        <f aca="false">IF(A97="",0,SUMIFS(Costs!$F$5:$F$204,Costs!$E$5:$E$204,A97))</f>
        <v>0</v>
      </c>
      <c r="G97" s="27" t="n">
        <f aca="false">IF(A97="",0,MAX(0,E97-F97))</f>
        <v>0</v>
      </c>
    </row>
    <row r="98" customFormat="false" ht="15" hidden="false" customHeight="false" outlineLevel="0" collapsed="false">
      <c r="A98" s="6"/>
      <c r="B98" s="6"/>
      <c r="C98" s="16"/>
      <c r="D98" s="6"/>
      <c r="E98" s="25"/>
      <c r="F98" s="26" t="n">
        <f aca="false">IF(A98="",0,SUMIFS(Costs!$F$5:$F$204,Costs!$E$5:$E$204,A98))</f>
        <v>0</v>
      </c>
      <c r="G98" s="27" t="n">
        <f aca="false">IF(A98="",0,MAX(0,E98-F98))</f>
        <v>0</v>
      </c>
    </row>
    <row r="99" customFormat="false" ht="15" hidden="false" customHeight="false" outlineLevel="0" collapsed="false">
      <c r="A99" s="6"/>
      <c r="B99" s="6"/>
      <c r="C99" s="16"/>
      <c r="D99" s="6"/>
      <c r="E99" s="25"/>
      <c r="F99" s="26" t="n">
        <f aca="false">IF(A99="",0,SUMIFS(Costs!$F$5:$F$204,Costs!$E$5:$E$204,A99))</f>
        <v>0</v>
      </c>
      <c r="G99" s="27" t="n">
        <f aca="false">IF(A99="",0,MAX(0,E99-F99))</f>
        <v>0</v>
      </c>
    </row>
    <row r="100" customFormat="false" ht="15" hidden="false" customHeight="false" outlineLevel="0" collapsed="false">
      <c r="A100" s="6"/>
      <c r="B100" s="6"/>
      <c r="C100" s="16"/>
      <c r="D100" s="6"/>
      <c r="E100" s="25"/>
      <c r="F100" s="26" t="n">
        <f aca="false">IF(A100="",0,SUMIFS(Costs!$F$5:$F$204,Costs!$E$5:$E$204,A100))</f>
        <v>0</v>
      </c>
      <c r="G100" s="27" t="n">
        <f aca="false">IF(A100="",0,MAX(0,E100-F100))</f>
        <v>0</v>
      </c>
    </row>
    <row r="101" customFormat="false" ht="15" hidden="false" customHeight="false" outlineLevel="0" collapsed="false">
      <c r="A101" s="6"/>
      <c r="B101" s="6"/>
      <c r="C101" s="16"/>
      <c r="D101" s="6"/>
      <c r="E101" s="25"/>
      <c r="F101" s="26" t="n">
        <f aca="false">IF(A101="",0,SUMIFS(Costs!$F$5:$F$204,Costs!$E$5:$E$204,A101))</f>
        <v>0</v>
      </c>
      <c r="G101" s="27" t="n">
        <f aca="false">IF(A101="",0,MAX(0,E101-F101))</f>
        <v>0</v>
      </c>
    </row>
    <row r="102" customFormat="false" ht="15" hidden="false" customHeight="false" outlineLevel="0" collapsed="false">
      <c r="A102" s="6"/>
      <c r="B102" s="6"/>
      <c r="C102" s="16"/>
      <c r="D102" s="6"/>
      <c r="E102" s="25"/>
      <c r="F102" s="26" t="n">
        <f aca="false">IF(A102="",0,SUMIFS(Costs!$F$5:$F$204,Costs!$E$5:$E$204,A102))</f>
        <v>0</v>
      </c>
      <c r="G102" s="27" t="n">
        <f aca="false">IF(A102="",0,MAX(0,E102-F102))</f>
        <v>0</v>
      </c>
    </row>
    <row r="103" customFormat="false" ht="15" hidden="false" customHeight="false" outlineLevel="0" collapsed="false">
      <c r="A103" s="6"/>
      <c r="B103" s="6"/>
      <c r="C103" s="16"/>
      <c r="D103" s="6"/>
      <c r="E103" s="25"/>
      <c r="F103" s="26" t="n">
        <f aca="false">IF(A103="",0,SUMIFS(Costs!$F$5:$F$204,Costs!$E$5:$E$204,A103))</f>
        <v>0</v>
      </c>
      <c r="G103" s="27" t="n">
        <f aca="false">IF(A103="",0,MAX(0,E103-F103))</f>
        <v>0</v>
      </c>
    </row>
    <row r="104" customFormat="false" ht="15" hidden="false" customHeight="false" outlineLevel="0" collapsed="false">
      <c r="A104" s="6"/>
      <c r="B104" s="6"/>
      <c r="C104" s="16"/>
      <c r="D104" s="6"/>
      <c r="E104" s="25"/>
      <c r="F104" s="26" t="n">
        <f aca="false">IF(A104="",0,SUMIFS(Costs!$F$5:$F$204,Costs!$E$5:$E$204,A104))</f>
        <v>0</v>
      </c>
      <c r="G104" s="27" t="n">
        <f aca="false">IF(A104="",0,MAX(0,E104-F104))</f>
        <v>0</v>
      </c>
    </row>
    <row r="105" customFormat="false" ht="15" hidden="false" customHeight="false" outlineLevel="0" collapsed="false">
      <c r="A105" s="6"/>
      <c r="B105" s="6"/>
      <c r="C105" s="16"/>
      <c r="D105" s="6"/>
      <c r="E105" s="25"/>
      <c r="F105" s="26" t="n">
        <f aca="false">IF(A105="",0,SUMIFS(Costs!$F$5:$F$204,Costs!$E$5:$E$204,A105))</f>
        <v>0</v>
      </c>
      <c r="G105" s="27" t="n">
        <f aca="false">IF(A105="",0,MAX(0,E105-F105))</f>
        <v>0</v>
      </c>
    </row>
    <row r="106" customFormat="false" ht="15" hidden="false" customHeight="false" outlineLevel="0" collapsed="false">
      <c r="A106" s="6"/>
      <c r="B106" s="6"/>
      <c r="C106" s="16"/>
      <c r="D106" s="6"/>
      <c r="E106" s="25"/>
      <c r="F106" s="26" t="n">
        <f aca="false">IF(A106="",0,SUMIFS(Costs!$F$5:$F$204,Costs!$E$5:$E$204,A106))</f>
        <v>0</v>
      </c>
      <c r="G106" s="27" t="n">
        <f aca="false">IF(A106="",0,MAX(0,E106-F106))</f>
        <v>0</v>
      </c>
    </row>
    <row r="107" customFormat="false" ht="15" hidden="false" customHeight="false" outlineLevel="0" collapsed="false">
      <c r="A107" s="6"/>
      <c r="B107" s="6"/>
      <c r="C107" s="16"/>
      <c r="D107" s="6"/>
      <c r="E107" s="25"/>
      <c r="F107" s="26" t="n">
        <f aca="false">IF(A107="",0,SUMIFS(Costs!$F$5:$F$204,Costs!$E$5:$E$204,A107))</f>
        <v>0</v>
      </c>
      <c r="G107" s="27" t="n">
        <f aca="false">IF(A107="",0,MAX(0,E107-F107))</f>
        <v>0</v>
      </c>
    </row>
    <row r="108" customFormat="false" ht="15" hidden="false" customHeight="false" outlineLevel="0" collapsed="false">
      <c r="A108" s="6"/>
      <c r="B108" s="6"/>
      <c r="C108" s="16"/>
      <c r="D108" s="6"/>
      <c r="E108" s="25"/>
      <c r="F108" s="26" t="n">
        <f aca="false">IF(A108="",0,SUMIFS(Costs!$F$5:$F$204,Costs!$E$5:$E$204,A108))</f>
        <v>0</v>
      </c>
      <c r="G108" s="27" t="n">
        <f aca="false">IF(A108="",0,MAX(0,E108-F108))</f>
        <v>0</v>
      </c>
    </row>
    <row r="109" customFormat="false" ht="15" hidden="false" customHeight="false" outlineLevel="0" collapsed="false">
      <c r="A109" s="6"/>
      <c r="B109" s="6"/>
      <c r="C109" s="16"/>
      <c r="D109" s="6"/>
      <c r="E109" s="25"/>
      <c r="F109" s="26" t="n">
        <f aca="false">IF(A109="",0,SUMIFS(Costs!$F$5:$F$204,Costs!$E$5:$E$204,A109))</f>
        <v>0</v>
      </c>
      <c r="G109" s="27" t="n">
        <f aca="false">IF(A109="",0,MAX(0,E109-F109))</f>
        <v>0</v>
      </c>
    </row>
    <row r="110" customFormat="false" ht="15" hidden="false" customHeight="false" outlineLevel="0" collapsed="false">
      <c r="A110" s="6"/>
      <c r="B110" s="6"/>
      <c r="C110" s="16"/>
      <c r="D110" s="6"/>
      <c r="E110" s="25"/>
      <c r="F110" s="26" t="n">
        <f aca="false">IF(A110="",0,SUMIFS(Costs!$F$5:$F$204,Costs!$E$5:$E$204,A110))</f>
        <v>0</v>
      </c>
      <c r="G110" s="27" t="n">
        <f aca="false">IF(A110="",0,MAX(0,E110-F110))</f>
        <v>0</v>
      </c>
    </row>
    <row r="111" customFormat="false" ht="15" hidden="false" customHeight="false" outlineLevel="0" collapsed="false">
      <c r="A111" s="6"/>
      <c r="B111" s="6"/>
      <c r="C111" s="16"/>
      <c r="D111" s="6"/>
      <c r="E111" s="25"/>
      <c r="F111" s="26" t="n">
        <f aca="false">IF(A111="",0,SUMIFS(Costs!$F$5:$F$204,Costs!$E$5:$E$204,A111))</f>
        <v>0</v>
      </c>
      <c r="G111" s="27" t="n">
        <f aca="false">IF(A111="",0,MAX(0,E111-F111))</f>
        <v>0</v>
      </c>
    </row>
    <row r="112" customFormat="false" ht="15" hidden="false" customHeight="false" outlineLevel="0" collapsed="false">
      <c r="A112" s="6"/>
      <c r="B112" s="6"/>
      <c r="C112" s="16"/>
      <c r="D112" s="6"/>
      <c r="E112" s="25"/>
      <c r="F112" s="26" t="n">
        <f aca="false">IF(A112="",0,SUMIFS(Costs!$F$5:$F$204,Costs!$E$5:$E$204,A112))</f>
        <v>0</v>
      </c>
      <c r="G112" s="27" t="n">
        <f aca="false">IF(A112="",0,MAX(0,E112-F112))</f>
        <v>0</v>
      </c>
    </row>
    <row r="113" customFormat="false" ht="15" hidden="false" customHeight="false" outlineLevel="0" collapsed="false">
      <c r="A113" s="6"/>
      <c r="B113" s="6"/>
      <c r="C113" s="16"/>
      <c r="D113" s="6"/>
      <c r="E113" s="25"/>
      <c r="F113" s="26" t="n">
        <f aca="false">IF(A113="",0,SUMIFS(Costs!$F$5:$F$204,Costs!$E$5:$E$204,A113))</f>
        <v>0</v>
      </c>
      <c r="G113" s="27" t="n">
        <f aca="false">IF(A113="",0,MAX(0,E113-F113))</f>
        <v>0</v>
      </c>
    </row>
    <row r="114" customFormat="false" ht="15" hidden="false" customHeight="false" outlineLevel="0" collapsed="false">
      <c r="A114" s="6"/>
      <c r="B114" s="6"/>
      <c r="C114" s="16"/>
      <c r="D114" s="6"/>
      <c r="E114" s="25"/>
      <c r="F114" s="26" t="n">
        <f aca="false">IF(A114="",0,SUMIFS(Costs!$F$5:$F$204,Costs!$E$5:$E$204,A114))</f>
        <v>0</v>
      </c>
      <c r="G114" s="27" t="n">
        <f aca="false">IF(A114="",0,MAX(0,E114-F114))</f>
        <v>0</v>
      </c>
    </row>
    <row r="115" customFormat="false" ht="15" hidden="false" customHeight="false" outlineLevel="0" collapsed="false">
      <c r="A115" s="6"/>
      <c r="B115" s="6"/>
      <c r="C115" s="16"/>
      <c r="D115" s="6"/>
      <c r="E115" s="25"/>
      <c r="F115" s="26" t="n">
        <f aca="false">IF(A115="",0,SUMIFS(Costs!$F$5:$F$204,Costs!$E$5:$E$204,A115))</f>
        <v>0</v>
      </c>
      <c r="G115" s="27" t="n">
        <f aca="false">IF(A115="",0,MAX(0,E115-F115))</f>
        <v>0</v>
      </c>
    </row>
    <row r="116" customFormat="false" ht="15" hidden="false" customHeight="false" outlineLevel="0" collapsed="false">
      <c r="A116" s="6"/>
      <c r="B116" s="6"/>
      <c r="C116" s="16"/>
      <c r="D116" s="6"/>
      <c r="E116" s="25"/>
      <c r="F116" s="26" t="n">
        <f aca="false">IF(A116="",0,SUMIFS(Costs!$F$5:$F$204,Costs!$E$5:$E$204,A116))</f>
        <v>0</v>
      </c>
      <c r="G116" s="27" t="n">
        <f aca="false">IF(A116="",0,MAX(0,E116-F116))</f>
        <v>0</v>
      </c>
    </row>
    <row r="117" customFormat="false" ht="15" hidden="false" customHeight="false" outlineLevel="0" collapsed="false">
      <c r="A117" s="6"/>
      <c r="B117" s="6"/>
      <c r="C117" s="16"/>
      <c r="D117" s="6"/>
      <c r="E117" s="25"/>
      <c r="F117" s="26" t="n">
        <f aca="false">IF(A117="",0,SUMIFS(Costs!$F$5:$F$204,Costs!$E$5:$E$204,A117))</f>
        <v>0</v>
      </c>
      <c r="G117" s="27" t="n">
        <f aca="false">IF(A117="",0,MAX(0,E117-F117))</f>
        <v>0</v>
      </c>
    </row>
    <row r="118" customFormat="false" ht="15" hidden="false" customHeight="false" outlineLevel="0" collapsed="false">
      <c r="A118" s="6"/>
      <c r="B118" s="6"/>
      <c r="C118" s="16"/>
      <c r="D118" s="6"/>
      <c r="E118" s="25"/>
      <c r="F118" s="26" t="n">
        <f aca="false">IF(A118="",0,SUMIFS(Costs!$F$5:$F$204,Costs!$E$5:$E$204,A118))</f>
        <v>0</v>
      </c>
      <c r="G118" s="27" t="n">
        <f aca="false">IF(A118="",0,MAX(0,E118-F118))</f>
        <v>0</v>
      </c>
    </row>
    <row r="119" customFormat="false" ht="15" hidden="false" customHeight="false" outlineLevel="0" collapsed="false">
      <c r="A119" s="6"/>
      <c r="B119" s="6"/>
      <c r="C119" s="16"/>
      <c r="D119" s="6"/>
      <c r="E119" s="25"/>
      <c r="F119" s="26" t="n">
        <f aca="false">IF(A119="",0,SUMIFS(Costs!$F$5:$F$204,Costs!$E$5:$E$204,A119))</f>
        <v>0</v>
      </c>
      <c r="G119" s="27" t="n">
        <f aca="false">IF(A119="",0,MAX(0,E119-F119))</f>
        <v>0</v>
      </c>
    </row>
    <row r="120" customFormat="false" ht="15" hidden="false" customHeight="false" outlineLevel="0" collapsed="false">
      <c r="A120" s="6"/>
      <c r="B120" s="6"/>
      <c r="C120" s="16"/>
      <c r="D120" s="6"/>
      <c r="E120" s="25"/>
      <c r="F120" s="26" t="n">
        <f aca="false">IF(A120="",0,SUMIFS(Costs!$F$5:$F$204,Costs!$E$5:$E$204,A120))</f>
        <v>0</v>
      </c>
      <c r="G120" s="27" t="n">
        <f aca="false">IF(A120="",0,MAX(0,E120-F120))</f>
        <v>0</v>
      </c>
    </row>
    <row r="121" customFormat="false" ht="15" hidden="false" customHeight="false" outlineLevel="0" collapsed="false">
      <c r="A121" s="6"/>
      <c r="B121" s="6"/>
      <c r="C121" s="16"/>
      <c r="D121" s="6"/>
      <c r="E121" s="25"/>
      <c r="F121" s="26" t="n">
        <f aca="false">IF(A121="",0,SUMIFS(Costs!$F$5:$F$204,Costs!$E$5:$E$204,A121))</f>
        <v>0</v>
      </c>
      <c r="G121" s="27" t="n">
        <f aca="false">IF(A121="",0,MAX(0,E121-F121))</f>
        <v>0</v>
      </c>
    </row>
    <row r="122" customFormat="false" ht="15" hidden="false" customHeight="false" outlineLevel="0" collapsed="false">
      <c r="A122" s="6"/>
      <c r="B122" s="6"/>
      <c r="C122" s="16"/>
      <c r="D122" s="6"/>
      <c r="E122" s="25"/>
      <c r="F122" s="26" t="n">
        <f aca="false">IF(A122="",0,SUMIFS(Costs!$F$5:$F$204,Costs!$E$5:$E$204,A122))</f>
        <v>0</v>
      </c>
      <c r="G122" s="27" t="n">
        <f aca="false">IF(A122="",0,MAX(0,E122-F122))</f>
        <v>0</v>
      </c>
    </row>
    <row r="123" customFormat="false" ht="15" hidden="false" customHeight="false" outlineLevel="0" collapsed="false">
      <c r="A123" s="6"/>
      <c r="B123" s="6"/>
      <c r="C123" s="16"/>
      <c r="D123" s="6"/>
      <c r="E123" s="25"/>
      <c r="F123" s="26" t="n">
        <f aca="false">IF(A123="",0,SUMIFS(Costs!$F$5:$F$204,Costs!$E$5:$E$204,A123))</f>
        <v>0</v>
      </c>
      <c r="G123" s="27" t="n">
        <f aca="false">IF(A123="",0,MAX(0,E123-F123))</f>
        <v>0</v>
      </c>
    </row>
    <row r="124" customFormat="false" ht="15" hidden="false" customHeight="false" outlineLevel="0" collapsed="false">
      <c r="A124" s="6"/>
      <c r="B124" s="6"/>
      <c r="C124" s="16"/>
      <c r="D124" s="6"/>
      <c r="E124" s="25"/>
      <c r="F124" s="26" t="n">
        <f aca="false">IF(A124="",0,SUMIFS(Costs!$F$5:$F$204,Costs!$E$5:$E$204,A124))</f>
        <v>0</v>
      </c>
      <c r="G124" s="27" t="n">
        <f aca="false">IF(A124="",0,MAX(0,E124-F124))</f>
        <v>0</v>
      </c>
    </row>
    <row r="125" customFormat="false" ht="15" hidden="false" customHeight="false" outlineLevel="0" collapsed="false">
      <c r="A125" s="6"/>
      <c r="B125" s="6"/>
      <c r="C125" s="16"/>
      <c r="D125" s="6"/>
      <c r="E125" s="25"/>
      <c r="F125" s="26" t="n">
        <f aca="false">IF(A125="",0,SUMIFS(Costs!$F$5:$F$204,Costs!$E$5:$E$204,A125))</f>
        <v>0</v>
      </c>
      <c r="G125" s="27" t="n">
        <f aca="false">IF(A125="",0,MAX(0,E125-F125))</f>
        <v>0</v>
      </c>
    </row>
    <row r="126" customFormat="false" ht="15" hidden="false" customHeight="false" outlineLevel="0" collapsed="false">
      <c r="A126" s="6"/>
      <c r="B126" s="6"/>
      <c r="C126" s="16"/>
      <c r="D126" s="6"/>
      <c r="E126" s="25"/>
      <c r="F126" s="26" t="n">
        <f aca="false">IF(A126="",0,SUMIFS(Costs!$F$5:$F$204,Costs!$E$5:$E$204,A126))</f>
        <v>0</v>
      </c>
      <c r="G126" s="27" t="n">
        <f aca="false">IF(A126="",0,MAX(0,E126-F126))</f>
        <v>0</v>
      </c>
    </row>
    <row r="127" customFormat="false" ht="15" hidden="false" customHeight="false" outlineLevel="0" collapsed="false">
      <c r="A127" s="6"/>
      <c r="B127" s="6"/>
      <c r="C127" s="16"/>
      <c r="D127" s="6"/>
      <c r="E127" s="25"/>
      <c r="F127" s="26" t="n">
        <f aca="false">IF(A127="",0,SUMIFS(Costs!$F$5:$F$204,Costs!$E$5:$E$204,A127))</f>
        <v>0</v>
      </c>
      <c r="G127" s="27" t="n">
        <f aca="false">IF(A127="",0,MAX(0,E127-F127))</f>
        <v>0</v>
      </c>
    </row>
    <row r="128" customFormat="false" ht="15" hidden="false" customHeight="false" outlineLevel="0" collapsed="false">
      <c r="A128" s="6"/>
      <c r="B128" s="6"/>
      <c r="C128" s="16"/>
      <c r="D128" s="6"/>
      <c r="E128" s="25"/>
      <c r="F128" s="26" t="n">
        <f aca="false">IF(A128="",0,SUMIFS(Costs!$F$5:$F$204,Costs!$E$5:$E$204,A128))</f>
        <v>0</v>
      </c>
      <c r="G128" s="27" t="n">
        <f aca="false">IF(A128="",0,MAX(0,E128-F128))</f>
        <v>0</v>
      </c>
    </row>
    <row r="129" customFormat="false" ht="15" hidden="false" customHeight="false" outlineLevel="0" collapsed="false">
      <c r="A129" s="6"/>
      <c r="B129" s="6"/>
      <c r="C129" s="16"/>
      <c r="D129" s="6"/>
      <c r="E129" s="25"/>
      <c r="F129" s="26" t="n">
        <f aca="false">IF(A129="",0,SUMIFS(Costs!$F$5:$F$204,Costs!$E$5:$E$204,A129))</f>
        <v>0</v>
      </c>
      <c r="G129" s="27" t="n">
        <f aca="false">IF(A129="",0,MAX(0,E129-F129))</f>
        <v>0</v>
      </c>
    </row>
    <row r="130" customFormat="false" ht="15" hidden="false" customHeight="false" outlineLevel="0" collapsed="false">
      <c r="A130" s="6"/>
      <c r="B130" s="6"/>
      <c r="C130" s="16"/>
      <c r="D130" s="6"/>
      <c r="E130" s="25"/>
      <c r="F130" s="26" t="n">
        <f aca="false">IF(A130="",0,SUMIFS(Costs!$F$5:$F$204,Costs!$E$5:$E$204,A130))</f>
        <v>0</v>
      </c>
      <c r="G130" s="27" t="n">
        <f aca="false">IF(A130="",0,MAX(0,E130-F130))</f>
        <v>0</v>
      </c>
    </row>
    <row r="131" customFormat="false" ht="15" hidden="false" customHeight="false" outlineLevel="0" collapsed="false">
      <c r="A131" s="6"/>
      <c r="B131" s="6"/>
      <c r="C131" s="16"/>
      <c r="D131" s="6"/>
      <c r="E131" s="25"/>
      <c r="F131" s="26" t="n">
        <f aca="false">IF(A131="",0,SUMIFS(Costs!$F$5:$F$204,Costs!$E$5:$E$204,A131))</f>
        <v>0</v>
      </c>
      <c r="G131" s="27" t="n">
        <f aca="false">IF(A131="",0,MAX(0,E131-F131))</f>
        <v>0</v>
      </c>
    </row>
    <row r="132" customFormat="false" ht="15" hidden="false" customHeight="false" outlineLevel="0" collapsed="false">
      <c r="A132" s="6"/>
      <c r="B132" s="6"/>
      <c r="C132" s="16"/>
      <c r="D132" s="6"/>
      <c r="E132" s="25"/>
      <c r="F132" s="26" t="n">
        <f aca="false">IF(A132="",0,SUMIFS(Costs!$F$5:$F$204,Costs!$E$5:$E$204,A132))</f>
        <v>0</v>
      </c>
      <c r="G132" s="27" t="n">
        <f aca="false">IF(A132="",0,MAX(0,E132-F132))</f>
        <v>0</v>
      </c>
    </row>
    <row r="133" customFormat="false" ht="15" hidden="false" customHeight="false" outlineLevel="0" collapsed="false">
      <c r="A133" s="6"/>
      <c r="B133" s="6"/>
      <c r="C133" s="16"/>
      <c r="D133" s="6"/>
      <c r="E133" s="25"/>
      <c r="F133" s="26" t="n">
        <f aca="false">IF(A133="",0,SUMIFS(Costs!$F$5:$F$204,Costs!$E$5:$E$204,A133))</f>
        <v>0</v>
      </c>
      <c r="G133" s="27" t="n">
        <f aca="false">IF(A133="",0,MAX(0,E133-F133))</f>
        <v>0</v>
      </c>
    </row>
    <row r="134" customFormat="false" ht="15" hidden="false" customHeight="false" outlineLevel="0" collapsed="false">
      <c r="A134" s="6"/>
      <c r="B134" s="6"/>
      <c r="C134" s="16"/>
      <c r="D134" s="6"/>
      <c r="E134" s="25"/>
      <c r="F134" s="26" t="n">
        <f aca="false">IF(A134="",0,SUMIFS(Costs!$F$5:$F$204,Costs!$E$5:$E$204,A134))</f>
        <v>0</v>
      </c>
      <c r="G134" s="27" t="n">
        <f aca="false">IF(A134="",0,MAX(0,E134-F134))</f>
        <v>0</v>
      </c>
    </row>
    <row r="135" customFormat="false" ht="15" hidden="false" customHeight="false" outlineLevel="0" collapsed="false">
      <c r="A135" s="6"/>
      <c r="B135" s="6"/>
      <c r="C135" s="16"/>
      <c r="D135" s="6"/>
      <c r="E135" s="25"/>
      <c r="F135" s="26" t="n">
        <f aca="false">IF(A135="",0,SUMIFS(Costs!$F$5:$F$204,Costs!$E$5:$E$204,A135))</f>
        <v>0</v>
      </c>
      <c r="G135" s="27" t="n">
        <f aca="false">IF(A135="",0,MAX(0,E135-F135))</f>
        <v>0</v>
      </c>
    </row>
    <row r="136" customFormat="false" ht="15" hidden="false" customHeight="false" outlineLevel="0" collapsed="false">
      <c r="A136" s="6"/>
      <c r="B136" s="6"/>
      <c r="C136" s="16"/>
      <c r="D136" s="6"/>
      <c r="E136" s="25"/>
      <c r="F136" s="26" t="n">
        <f aca="false">IF(A136="",0,SUMIFS(Costs!$F$5:$F$204,Costs!$E$5:$E$204,A136))</f>
        <v>0</v>
      </c>
      <c r="G136" s="27" t="n">
        <f aca="false">IF(A136="",0,MAX(0,E136-F136))</f>
        <v>0</v>
      </c>
    </row>
    <row r="137" customFormat="false" ht="15" hidden="false" customHeight="false" outlineLevel="0" collapsed="false">
      <c r="A137" s="6"/>
      <c r="B137" s="6"/>
      <c r="C137" s="16"/>
      <c r="D137" s="6"/>
      <c r="E137" s="25"/>
      <c r="F137" s="26" t="n">
        <f aca="false">IF(A137="",0,SUMIFS(Costs!$F$5:$F$204,Costs!$E$5:$E$204,A137))</f>
        <v>0</v>
      </c>
      <c r="G137" s="27" t="n">
        <f aca="false">IF(A137="",0,MAX(0,E137-F137))</f>
        <v>0</v>
      </c>
    </row>
    <row r="138" customFormat="false" ht="15" hidden="false" customHeight="false" outlineLevel="0" collapsed="false">
      <c r="A138" s="6"/>
      <c r="B138" s="6"/>
      <c r="C138" s="16"/>
      <c r="D138" s="6"/>
      <c r="E138" s="25"/>
      <c r="F138" s="26" t="n">
        <f aca="false">IF(A138="",0,SUMIFS(Costs!$F$5:$F$204,Costs!$E$5:$E$204,A138))</f>
        <v>0</v>
      </c>
      <c r="G138" s="27" t="n">
        <f aca="false">IF(A138="",0,MAX(0,E138-F138))</f>
        <v>0</v>
      </c>
    </row>
    <row r="139" customFormat="false" ht="15" hidden="false" customHeight="false" outlineLevel="0" collapsed="false">
      <c r="A139" s="6"/>
      <c r="B139" s="6"/>
      <c r="C139" s="16"/>
      <c r="D139" s="6"/>
      <c r="E139" s="25"/>
      <c r="F139" s="26" t="n">
        <f aca="false">IF(A139="",0,SUMIFS(Costs!$F$5:$F$204,Costs!$E$5:$E$204,A139))</f>
        <v>0</v>
      </c>
      <c r="G139" s="27" t="n">
        <f aca="false">IF(A139="",0,MAX(0,E139-F139))</f>
        <v>0</v>
      </c>
    </row>
    <row r="140" customFormat="false" ht="15" hidden="false" customHeight="false" outlineLevel="0" collapsed="false">
      <c r="A140" s="6"/>
      <c r="B140" s="6"/>
      <c r="C140" s="16"/>
      <c r="D140" s="6"/>
      <c r="E140" s="25"/>
      <c r="F140" s="26" t="n">
        <f aca="false">IF(A140="",0,SUMIFS(Costs!$F$5:$F$204,Costs!$E$5:$E$204,A140))</f>
        <v>0</v>
      </c>
      <c r="G140" s="27" t="n">
        <f aca="false">IF(A140="",0,MAX(0,E140-F140))</f>
        <v>0</v>
      </c>
    </row>
    <row r="141" customFormat="false" ht="15" hidden="false" customHeight="false" outlineLevel="0" collapsed="false">
      <c r="A141" s="6"/>
      <c r="B141" s="6"/>
      <c r="C141" s="16"/>
      <c r="D141" s="6"/>
      <c r="E141" s="25"/>
      <c r="F141" s="26" t="n">
        <f aca="false">IF(A141="",0,SUMIFS(Costs!$F$5:$F$204,Costs!$E$5:$E$204,A141))</f>
        <v>0</v>
      </c>
      <c r="G141" s="27" t="n">
        <f aca="false">IF(A141="",0,MAX(0,E141-F141))</f>
        <v>0</v>
      </c>
    </row>
    <row r="142" customFormat="false" ht="15" hidden="false" customHeight="false" outlineLevel="0" collapsed="false">
      <c r="A142" s="6"/>
      <c r="B142" s="6"/>
      <c r="C142" s="16"/>
      <c r="D142" s="6"/>
      <c r="E142" s="25"/>
      <c r="F142" s="26" t="n">
        <f aca="false">IF(A142="",0,SUMIFS(Costs!$F$5:$F$204,Costs!$E$5:$E$204,A142))</f>
        <v>0</v>
      </c>
      <c r="G142" s="27" t="n">
        <f aca="false">IF(A142="",0,MAX(0,E142-F142))</f>
        <v>0</v>
      </c>
    </row>
    <row r="143" customFormat="false" ht="15" hidden="false" customHeight="false" outlineLevel="0" collapsed="false">
      <c r="A143" s="6"/>
      <c r="B143" s="6"/>
      <c r="C143" s="16"/>
      <c r="D143" s="6"/>
      <c r="E143" s="25"/>
      <c r="F143" s="26" t="n">
        <f aca="false">IF(A143="",0,SUMIFS(Costs!$F$5:$F$204,Costs!$E$5:$E$204,A143))</f>
        <v>0</v>
      </c>
      <c r="G143" s="27" t="n">
        <f aca="false">IF(A143="",0,MAX(0,E143-F143))</f>
        <v>0</v>
      </c>
    </row>
    <row r="144" customFormat="false" ht="15" hidden="false" customHeight="false" outlineLevel="0" collapsed="false">
      <c r="A144" s="6"/>
      <c r="B144" s="6"/>
      <c r="C144" s="16"/>
      <c r="D144" s="6"/>
      <c r="E144" s="25"/>
      <c r="F144" s="26" t="n">
        <f aca="false">IF(A144="",0,SUMIFS(Costs!$F$5:$F$204,Costs!$E$5:$E$204,A144))</f>
        <v>0</v>
      </c>
      <c r="G144" s="27" t="n">
        <f aca="false">IF(A144="",0,MAX(0,E144-F144))</f>
        <v>0</v>
      </c>
    </row>
    <row r="145" customFormat="false" ht="15" hidden="false" customHeight="false" outlineLevel="0" collapsed="false">
      <c r="A145" s="6"/>
      <c r="B145" s="6"/>
      <c r="C145" s="16"/>
      <c r="D145" s="6"/>
      <c r="E145" s="25"/>
      <c r="F145" s="26" t="n">
        <f aca="false">IF(A145="",0,SUMIFS(Costs!$F$5:$F$204,Costs!$E$5:$E$204,A145))</f>
        <v>0</v>
      </c>
      <c r="G145" s="27" t="n">
        <f aca="false">IF(A145="",0,MAX(0,E145-F145))</f>
        <v>0</v>
      </c>
    </row>
    <row r="146" customFormat="false" ht="15" hidden="false" customHeight="false" outlineLevel="0" collapsed="false">
      <c r="A146" s="6"/>
      <c r="B146" s="6"/>
      <c r="C146" s="16"/>
      <c r="D146" s="6"/>
      <c r="E146" s="25"/>
      <c r="F146" s="26" t="n">
        <f aca="false">IF(A146="",0,SUMIFS(Costs!$F$5:$F$204,Costs!$E$5:$E$204,A146))</f>
        <v>0</v>
      </c>
      <c r="G146" s="27" t="n">
        <f aca="false">IF(A146="",0,MAX(0,E146-F146))</f>
        <v>0</v>
      </c>
    </row>
    <row r="147" customFormat="false" ht="15" hidden="false" customHeight="false" outlineLevel="0" collapsed="false">
      <c r="A147" s="6"/>
      <c r="B147" s="6"/>
      <c r="C147" s="16"/>
      <c r="D147" s="6"/>
      <c r="E147" s="25"/>
      <c r="F147" s="26" t="n">
        <f aca="false">IF(A147="",0,SUMIFS(Costs!$F$5:$F$204,Costs!$E$5:$E$204,A147))</f>
        <v>0</v>
      </c>
      <c r="G147" s="27" t="n">
        <f aca="false">IF(A147="",0,MAX(0,E147-F147))</f>
        <v>0</v>
      </c>
    </row>
    <row r="148" customFormat="false" ht="15" hidden="false" customHeight="false" outlineLevel="0" collapsed="false">
      <c r="A148" s="6"/>
      <c r="B148" s="6"/>
      <c r="C148" s="16"/>
      <c r="D148" s="6"/>
      <c r="E148" s="25"/>
      <c r="F148" s="26" t="n">
        <f aca="false">IF(A148="",0,SUMIFS(Costs!$F$5:$F$204,Costs!$E$5:$E$204,A148))</f>
        <v>0</v>
      </c>
      <c r="G148" s="27" t="n">
        <f aca="false">IF(A148="",0,MAX(0,E148-F148))</f>
        <v>0</v>
      </c>
    </row>
    <row r="149" customFormat="false" ht="15" hidden="false" customHeight="false" outlineLevel="0" collapsed="false">
      <c r="A149" s="6"/>
      <c r="B149" s="6"/>
      <c r="C149" s="16"/>
      <c r="D149" s="6"/>
      <c r="E149" s="25"/>
      <c r="F149" s="26" t="n">
        <f aca="false">IF(A149="",0,SUMIFS(Costs!$F$5:$F$204,Costs!$E$5:$E$204,A149))</f>
        <v>0</v>
      </c>
      <c r="G149" s="27" t="n">
        <f aca="false">IF(A149="",0,MAX(0,E149-F149))</f>
        <v>0</v>
      </c>
    </row>
    <row r="150" customFormat="false" ht="15" hidden="false" customHeight="false" outlineLevel="0" collapsed="false">
      <c r="A150" s="6"/>
      <c r="B150" s="6"/>
      <c r="C150" s="16"/>
      <c r="D150" s="6"/>
      <c r="E150" s="25"/>
      <c r="F150" s="26" t="n">
        <f aca="false">IF(A150="",0,SUMIFS(Costs!$F$5:$F$204,Costs!$E$5:$E$204,A150))</f>
        <v>0</v>
      </c>
      <c r="G150" s="27" t="n">
        <f aca="false">IF(A150="",0,MAX(0,E150-F150))</f>
        <v>0</v>
      </c>
    </row>
    <row r="151" customFormat="false" ht="15" hidden="false" customHeight="false" outlineLevel="0" collapsed="false">
      <c r="A151" s="6"/>
      <c r="B151" s="6"/>
      <c r="C151" s="16"/>
      <c r="D151" s="6"/>
      <c r="E151" s="25"/>
      <c r="F151" s="26" t="n">
        <f aca="false">IF(A151="",0,SUMIFS(Costs!$F$5:$F$204,Costs!$E$5:$E$204,A151))</f>
        <v>0</v>
      </c>
      <c r="G151" s="27" t="n">
        <f aca="false">IF(A151="",0,MAX(0,E151-F151))</f>
        <v>0</v>
      </c>
    </row>
    <row r="152" customFormat="false" ht="15" hidden="false" customHeight="false" outlineLevel="0" collapsed="false">
      <c r="A152" s="6"/>
      <c r="B152" s="6"/>
      <c r="C152" s="16"/>
      <c r="D152" s="6"/>
      <c r="E152" s="25"/>
      <c r="F152" s="26" t="n">
        <f aca="false">IF(A152="",0,SUMIFS(Costs!$F$5:$F$204,Costs!$E$5:$E$204,A152))</f>
        <v>0</v>
      </c>
      <c r="G152" s="27" t="n">
        <f aca="false">IF(A152="",0,MAX(0,E152-F152))</f>
        <v>0</v>
      </c>
    </row>
    <row r="153" customFormat="false" ht="15" hidden="false" customHeight="false" outlineLevel="0" collapsed="false">
      <c r="A153" s="6"/>
      <c r="B153" s="6"/>
      <c r="C153" s="16"/>
      <c r="D153" s="6"/>
      <c r="E153" s="25"/>
      <c r="F153" s="26" t="n">
        <f aca="false">IF(A153="",0,SUMIFS(Costs!$F$5:$F$204,Costs!$E$5:$E$204,A153))</f>
        <v>0</v>
      </c>
      <c r="G153" s="27" t="n">
        <f aca="false">IF(A153="",0,MAX(0,E153-F153))</f>
        <v>0</v>
      </c>
    </row>
    <row r="154" customFormat="false" ht="15" hidden="false" customHeight="false" outlineLevel="0" collapsed="false">
      <c r="A154" s="6"/>
      <c r="B154" s="6"/>
      <c r="C154" s="16"/>
      <c r="D154" s="6"/>
      <c r="E154" s="25"/>
      <c r="F154" s="26" t="n">
        <f aca="false">IF(A154="",0,SUMIFS(Costs!$F$5:$F$204,Costs!$E$5:$E$204,A154))</f>
        <v>0</v>
      </c>
      <c r="G154" s="27" t="n">
        <f aca="false">IF(A154="",0,MAX(0,E154-F154))</f>
        <v>0</v>
      </c>
    </row>
    <row r="155" customFormat="false" ht="15" hidden="false" customHeight="false" outlineLevel="0" collapsed="false">
      <c r="A155" s="6"/>
      <c r="B155" s="6"/>
      <c r="C155" s="16"/>
      <c r="D155" s="6"/>
      <c r="E155" s="25"/>
      <c r="F155" s="26" t="n">
        <f aca="false">IF(A155="",0,SUMIFS(Costs!$F$5:$F$204,Costs!$E$5:$E$204,A155))</f>
        <v>0</v>
      </c>
      <c r="G155" s="27" t="n">
        <f aca="false">IF(A155="",0,MAX(0,E155-F155))</f>
        <v>0</v>
      </c>
    </row>
    <row r="156" customFormat="false" ht="15" hidden="false" customHeight="false" outlineLevel="0" collapsed="false">
      <c r="A156" s="6"/>
      <c r="B156" s="6"/>
      <c r="C156" s="16"/>
      <c r="D156" s="6"/>
      <c r="E156" s="25"/>
      <c r="F156" s="26" t="n">
        <f aca="false">IF(A156="",0,SUMIFS(Costs!$F$5:$F$204,Costs!$E$5:$E$204,A156))</f>
        <v>0</v>
      </c>
      <c r="G156" s="27" t="n">
        <f aca="false">IF(A156="",0,MAX(0,E156-F156))</f>
        <v>0</v>
      </c>
    </row>
    <row r="157" customFormat="false" ht="15" hidden="false" customHeight="false" outlineLevel="0" collapsed="false">
      <c r="A157" s="6"/>
      <c r="B157" s="6"/>
      <c r="C157" s="16"/>
      <c r="D157" s="6"/>
      <c r="E157" s="25"/>
      <c r="F157" s="26" t="n">
        <f aca="false">IF(A157="",0,SUMIFS(Costs!$F$5:$F$204,Costs!$E$5:$E$204,A157))</f>
        <v>0</v>
      </c>
      <c r="G157" s="27" t="n">
        <f aca="false">IF(A157="",0,MAX(0,E157-F157))</f>
        <v>0</v>
      </c>
    </row>
    <row r="158" customFormat="false" ht="15" hidden="false" customHeight="false" outlineLevel="0" collapsed="false">
      <c r="A158" s="6"/>
      <c r="B158" s="6"/>
      <c r="C158" s="16"/>
      <c r="D158" s="6"/>
      <c r="E158" s="25"/>
      <c r="F158" s="26" t="n">
        <f aca="false">IF(A158="",0,SUMIFS(Costs!$F$5:$F$204,Costs!$E$5:$E$204,A158))</f>
        <v>0</v>
      </c>
      <c r="G158" s="27" t="n">
        <f aca="false">IF(A158="",0,MAX(0,E158-F158))</f>
        <v>0</v>
      </c>
    </row>
    <row r="159" customFormat="false" ht="15" hidden="false" customHeight="false" outlineLevel="0" collapsed="false">
      <c r="A159" s="6"/>
      <c r="B159" s="6"/>
      <c r="C159" s="16"/>
      <c r="D159" s="6"/>
      <c r="E159" s="25"/>
      <c r="F159" s="26" t="n">
        <f aca="false">IF(A159="",0,SUMIFS(Costs!$F$5:$F$204,Costs!$E$5:$E$204,A159))</f>
        <v>0</v>
      </c>
      <c r="G159" s="27" t="n">
        <f aca="false">IF(A159="",0,MAX(0,E159-F159))</f>
        <v>0</v>
      </c>
    </row>
    <row r="160" customFormat="false" ht="15" hidden="false" customHeight="false" outlineLevel="0" collapsed="false">
      <c r="A160" s="6"/>
      <c r="B160" s="6"/>
      <c r="C160" s="16"/>
      <c r="D160" s="6"/>
      <c r="E160" s="25"/>
      <c r="F160" s="26" t="n">
        <f aca="false">IF(A160="",0,SUMIFS(Costs!$F$5:$F$204,Costs!$E$5:$E$204,A160))</f>
        <v>0</v>
      </c>
      <c r="G160" s="27" t="n">
        <f aca="false">IF(A160="",0,MAX(0,E160-F160))</f>
        <v>0</v>
      </c>
    </row>
    <row r="161" customFormat="false" ht="15" hidden="false" customHeight="false" outlineLevel="0" collapsed="false">
      <c r="A161" s="6"/>
      <c r="B161" s="6"/>
      <c r="C161" s="16"/>
      <c r="D161" s="6"/>
      <c r="E161" s="25"/>
      <c r="F161" s="26" t="n">
        <f aca="false">IF(A161="",0,SUMIFS(Costs!$F$5:$F$204,Costs!$E$5:$E$204,A161))</f>
        <v>0</v>
      </c>
      <c r="G161" s="27" t="n">
        <f aca="false">IF(A161="",0,MAX(0,E161-F161))</f>
        <v>0</v>
      </c>
    </row>
    <row r="162" customFormat="false" ht="15" hidden="false" customHeight="false" outlineLevel="0" collapsed="false">
      <c r="A162" s="6"/>
      <c r="B162" s="6"/>
      <c r="C162" s="16"/>
      <c r="D162" s="6"/>
      <c r="E162" s="25"/>
      <c r="F162" s="26" t="n">
        <f aca="false">IF(A162="",0,SUMIFS(Costs!$F$5:$F$204,Costs!$E$5:$E$204,A162))</f>
        <v>0</v>
      </c>
      <c r="G162" s="27" t="n">
        <f aca="false">IF(A162="",0,MAX(0,E162-F162))</f>
        <v>0</v>
      </c>
    </row>
    <row r="163" customFormat="false" ht="15" hidden="false" customHeight="false" outlineLevel="0" collapsed="false">
      <c r="A163" s="6"/>
      <c r="B163" s="6"/>
      <c r="C163" s="16"/>
      <c r="D163" s="6"/>
      <c r="E163" s="25"/>
      <c r="F163" s="26" t="n">
        <f aca="false">IF(A163="",0,SUMIFS(Costs!$F$5:$F$204,Costs!$E$5:$E$204,A163))</f>
        <v>0</v>
      </c>
      <c r="G163" s="27" t="n">
        <f aca="false">IF(A163="",0,MAX(0,E163-F163))</f>
        <v>0</v>
      </c>
    </row>
    <row r="164" customFormat="false" ht="15" hidden="false" customHeight="false" outlineLevel="0" collapsed="false">
      <c r="A164" s="6"/>
      <c r="B164" s="6"/>
      <c r="C164" s="16"/>
      <c r="D164" s="6"/>
      <c r="E164" s="25"/>
      <c r="F164" s="26" t="n">
        <f aca="false">IF(A164="",0,SUMIFS(Costs!$F$5:$F$204,Costs!$E$5:$E$204,A164))</f>
        <v>0</v>
      </c>
      <c r="G164" s="27" t="n">
        <f aca="false">IF(A164="",0,MAX(0,E164-F164))</f>
        <v>0</v>
      </c>
    </row>
    <row r="165" customFormat="false" ht="15" hidden="false" customHeight="false" outlineLevel="0" collapsed="false">
      <c r="A165" s="6"/>
      <c r="B165" s="6"/>
      <c r="C165" s="16"/>
      <c r="D165" s="6"/>
      <c r="E165" s="25"/>
      <c r="F165" s="26" t="n">
        <f aca="false">IF(A165="",0,SUMIFS(Costs!$F$5:$F$204,Costs!$E$5:$E$204,A165))</f>
        <v>0</v>
      </c>
      <c r="G165" s="27" t="n">
        <f aca="false">IF(A165="",0,MAX(0,E165-F165))</f>
        <v>0</v>
      </c>
    </row>
    <row r="166" customFormat="false" ht="15" hidden="false" customHeight="false" outlineLevel="0" collapsed="false">
      <c r="A166" s="6"/>
      <c r="B166" s="6"/>
      <c r="C166" s="16"/>
      <c r="D166" s="6"/>
      <c r="E166" s="25"/>
      <c r="F166" s="26" t="n">
        <f aca="false">IF(A166="",0,SUMIFS(Costs!$F$5:$F$204,Costs!$E$5:$E$204,A166))</f>
        <v>0</v>
      </c>
      <c r="G166" s="27" t="n">
        <f aca="false">IF(A166="",0,MAX(0,E166-F166))</f>
        <v>0</v>
      </c>
    </row>
    <row r="167" customFormat="false" ht="15" hidden="false" customHeight="false" outlineLevel="0" collapsed="false">
      <c r="A167" s="6"/>
      <c r="B167" s="6"/>
      <c r="C167" s="16"/>
      <c r="D167" s="6"/>
      <c r="E167" s="25"/>
      <c r="F167" s="26" t="n">
        <f aca="false">IF(A167="",0,SUMIFS(Costs!$F$5:$F$204,Costs!$E$5:$E$204,A167))</f>
        <v>0</v>
      </c>
      <c r="G167" s="27" t="n">
        <f aca="false">IF(A167="",0,MAX(0,E167-F167))</f>
        <v>0</v>
      </c>
    </row>
    <row r="168" customFormat="false" ht="15" hidden="false" customHeight="false" outlineLevel="0" collapsed="false">
      <c r="A168" s="6"/>
      <c r="B168" s="6"/>
      <c r="C168" s="16"/>
      <c r="D168" s="6"/>
      <c r="E168" s="25"/>
      <c r="F168" s="26" t="n">
        <f aca="false">IF(A168="",0,SUMIFS(Costs!$F$5:$F$204,Costs!$E$5:$E$204,A168))</f>
        <v>0</v>
      </c>
      <c r="G168" s="27" t="n">
        <f aca="false">IF(A168="",0,MAX(0,E168-F168))</f>
        <v>0</v>
      </c>
    </row>
    <row r="169" customFormat="false" ht="15" hidden="false" customHeight="false" outlineLevel="0" collapsed="false">
      <c r="A169" s="6"/>
      <c r="B169" s="6"/>
      <c r="C169" s="16"/>
      <c r="D169" s="6"/>
      <c r="E169" s="25"/>
      <c r="F169" s="26" t="n">
        <f aca="false">IF(A169="",0,SUMIFS(Costs!$F$5:$F$204,Costs!$E$5:$E$204,A169))</f>
        <v>0</v>
      </c>
      <c r="G169" s="27" t="n">
        <f aca="false">IF(A169="",0,MAX(0,E169-F169))</f>
        <v>0</v>
      </c>
    </row>
    <row r="170" customFormat="false" ht="15" hidden="false" customHeight="false" outlineLevel="0" collapsed="false">
      <c r="A170" s="6"/>
      <c r="B170" s="6"/>
      <c r="C170" s="16"/>
      <c r="D170" s="6"/>
      <c r="E170" s="25"/>
      <c r="F170" s="26" t="n">
        <f aca="false">IF(A170="",0,SUMIFS(Costs!$F$5:$F$204,Costs!$E$5:$E$204,A170))</f>
        <v>0</v>
      </c>
      <c r="G170" s="27" t="n">
        <f aca="false">IF(A170="",0,MAX(0,E170-F170))</f>
        <v>0</v>
      </c>
    </row>
    <row r="171" customFormat="false" ht="15" hidden="false" customHeight="false" outlineLevel="0" collapsed="false">
      <c r="A171" s="6"/>
      <c r="B171" s="6"/>
      <c r="C171" s="16"/>
      <c r="D171" s="6"/>
      <c r="E171" s="25"/>
      <c r="F171" s="26" t="n">
        <f aca="false">IF(A171="",0,SUMIFS(Costs!$F$5:$F$204,Costs!$E$5:$E$204,A171))</f>
        <v>0</v>
      </c>
      <c r="G171" s="27" t="n">
        <f aca="false">IF(A171="",0,MAX(0,E171-F171))</f>
        <v>0</v>
      </c>
    </row>
    <row r="172" customFormat="false" ht="15" hidden="false" customHeight="false" outlineLevel="0" collapsed="false">
      <c r="A172" s="6"/>
      <c r="B172" s="6"/>
      <c r="C172" s="16"/>
      <c r="D172" s="6"/>
      <c r="E172" s="25"/>
      <c r="F172" s="26" t="n">
        <f aca="false">IF(A172="",0,SUMIFS(Costs!$F$5:$F$204,Costs!$E$5:$E$204,A172))</f>
        <v>0</v>
      </c>
      <c r="G172" s="27" t="n">
        <f aca="false">IF(A172="",0,MAX(0,E172-F172))</f>
        <v>0</v>
      </c>
    </row>
    <row r="173" customFormat="false" ht="15" hidden="false" customHeight="false" outlineLevel="0" collapsed="false">
      <c r="A173" s="6"/>
      <c r="B173" s="6"/>
      <c r="C173" s="16"/>
      <c r="D173" s="6"/>
      <c r="E173" s="25"/>
      <c r="F173" s="26" t="n">
        <f aca="false">IF(A173="",0,SUMIFS(Costs!$F$5:$F$204,Costs!$E$5:$E$204,A173))</f>
        <v>0</v>
      </c>
      <c r="G173" s="27" t="n">
        <f aca="false">IF(A173="",0,MAX(0,E173-F173))</f>
        <v>0</v>
      </c>
    </row>
    <row r="174" customFormat="false" ht="15" hidden="false" customHeight="false" outlineLevel="0" collapsed="false">
      <c r="A174" s="6"/>
      <c r="B174" s="6"/>
      <c r="C174" s="16"/>
      <c r="D174" s="6"/>
      <c r="E174" s="25"/>
      <c r="F174" s="26" t="n">
        <f aca="false">IF(A174="",0,SUMIFS(Costs!$F$5:$F$204,Costs!$E$5:$E$204,A174))</f>
        <v>0</v>
      </c>
      <c r="G174" s="27" t="n">
        <f aca="false">IF(A174="",0,MAX(0,E174-F174))</f>
        <v>0</v>
      </c>
    </row>
    <row r="175" customFormat="false" ht="15" hidden="false" customHeight="false" outlineLevel="0" collapsed="false">
      <c r="A175" s="6"/>
      <c r="B175" s="6"/>
      <c r="C175" s="16"/>
      <c r="D175" s="6"/>
      <c r="E175" s="25"/>
      <c r="F175" s="26" t="n">
        <f aca="false">IF(A175="",0,SUMIFS(Costs!$F$5:$F$204,Costs!$E$5:$E$204,A175))</f>
        <v>0</v>
      </c>
      <c r="G175" s="27" t="n">
        <f aca="false">IF(A175="",0,MAX(0,E175-F175))</f>
        <v>0</v>
      </c>
    </row>
    <row r="176" customFormat="false" ht="15" hidden="false" customHeight="false" outlineLevel="0" collapsed="false">
      <c r="A176" s="6"/>
      <c r="B176" s="6"/>
      <c r="C176" s="16"/>
      <c r="D176" s="6"/>
      <c r="E176" s="25"/>
      <c r="F176" s="26" t="n">
        <f aca="false">IF(A176="",0,SUMIFS(Costs!$F$5:$F$204,Costs!$E$5:$E$204,A176))</f>
        <v>0</v>
      </c>
      <c r="G176" s="27" t="n">
        <f aca="false">IF(A176="",0,MAX(0,E176-F176))</f>
        <v>0</v>
      </c>
    </row>
    <row r="177" customFormat="false" ht="15" hidden="false" customHeight="false" outlineLevel="0" collapsed="false">
      <c r="A177" s="6"/>
      <c r="B177" s="6"/>
      <c r="C177" s="16"/>
      <c r="D177" s="6"/>
      <c r="E177" s="25"/>
      <c r="F177" s="26" t="n">
        <f aca="false">IF(A177="",0,SUMIFS(Costs!$F$5:$F$204,Costs!$E$5:$E$204,A177))</f>
        <v>0</v>
      </c>
      <c r="G177" s="27" t="n">
        <f aca="false">IF(A177="",0,MAX(0,E177-F177))</f>
        <v>0</v>
      </c>
    </row>
    <row r="178" customFormat="false" ht="15" hidden="false" customHeight="false" outlineLevel="0" collapsed="false">
      <c r="A178" s="6"/>
      <c r="B178" s="6"/>
      <c r="C178" s="16"/>
      <c r="D178" s="6"/>
      <c r="E178" s="25"/>
      <c r="F178" s="26" t="n">
        <f aca="false">IF(A178="",0,SUMIFS(Costs!$F$5:$F$204,Costs!$E$5:$E$204,A178))</f>
        <v>0</v>
      </c>
      <c r="G178" s="27" t="n">
        <f aca="false">IF(A178="",0,MAX(0,E178-F178))</f>
        <v>0</v>
      </c>
    </row>
    <row r="179" customFormat="false" ht="15" hidden="false" customHeight="false" outlineLevel="0" collapsed="false">
      <c r="A179" s="6"/>
      <c r="B179" s="6"/>
      <c r="C179" s="16"/>
      <c r="D179" s="6"/>
      <c r="E179" s="25"/>
      <c r="F179" s="26" t="n">
        <f aca="false">IF(A179="",0,SUMIFS(Costs!$F$5:$F$204,Costs!$E$5:$E$204,A179))</f>
        <v>0</v>
      </c>
      <c r="G179" s="27" t="n">
        <f aca="false">IF(A179="",0,MAX(0,E179-F179))</f>
        <v>0</v>
      </c>
    </row>
    <row r="180" customFormat="false" ht="15" hidden="false" customHeight="false" outlineLevel="0" collapsed="false">
      <c r="A180" s="6"/>
      <c r="B180" s="6"/>
      <c r="C180" s="16"/>
      <c r="D180" s="6"/>
      <c r="E180" s="25"/>
      <c r="F180" s="26" t="n">
        <f aca="false">IF(A180="",0,SUMIFS(Costs!$F$5:$F$204,Costs!$E$5:$E$204,A180))</f>
        <v>0</v>
      </c>
      <c r="G180" s="27" t="n">
        <f aca="false">IF(A180="",0,MAX(0,E180-F180))</f>
        <v>0</v>
      </c>
    </row>
    <row r="181" customFormat="false" ht="15" hidden="false" customHeight="false" outlineLevel="0" collapsed="false">
      <c r="A181" s="6"/>
      <c r="B181" s="6"/>
      <c r="C181" s="16"/>
      <c r="D181" s="6"/>
      <c r="E181" s="25"/>
      <c r="F181" s="26" t="n">
        <f aca="false">IF(A181="",0,SUMIFS(Costs!$F$5:$F$204,Costs!$E$5:$E$204,A181))</f>
        <v>0</v>
      </c>
      <c r="G181" s="27" t="n">
        <f aca="false">IF(A181="",0,MAX(0,E181-F181))</f>
        <v>0</v>
      </c>
    </row>
    <row r="182" customFormat="false" ht="15" hidden="false" customHeight="false" outlineLevel="0" collapsed="false">
      <c r="A182" s="6"/>
      <c r="B182" s="6"/>
      <c r="C182" s="16"/>
      <c r="D182" s="6"/>
      <c r="E182" s="25"/>
      <c r="F182" s="26" t="n">
        <f aca="false">IF(A182="",0,SUMIFS(Costs!$F$5:$F$204,Costs!$E$5:$E$204,A182))</f>
        <v>0</v>
      </c>
      <c r="G182" s="27" t="n">
        <f aca="false">IF(A182="",0,MAX(0,E182-F182))</f>
        <v>0</v>
      </c>
    </row>
    <row r="183" customFormat="false" ht="15" hidden="false" customHeight="false" outlineLevel="0" collapsed="false">
      <c r="A183" s="6"/>
      <c r="B183" s="6"/>
      <c r="C183" s="16"/>
      <c r="D183" s="6"/>
      <c r="E183" s="25"/>
      <c r="F183" s="26" t="n">
        <f aca="false">IF(A183="",0,SUMIFS(Costs!$F$5:$F$204,Costs!$E$5:$E$204,A183))</f>
        <v>0</v>
      </c>
      <c r="G183" s="27" t="n">
        <f aca="false">IF(A183="",0,MAX(0,E183-F183))</f>
        <v>0</v>
      </c>
    </row>
    <row r="184" customFormat="false" ht="15" hidden="false" customHeight="false" outlineLevel="0" collapsed="false">
      <c r="A184" s="6"/>
      <c r="B184" s="6"/>
      <c r="C184" s="16"/>
      <c r="D184" s="6"/>
      <c r="E184" s="25"/>
      <c r="F184" s="26" t="n">
        <f aca="false">IF(A184="",0,SUMIFS(Costs!$F$5:$F$204,Costs!$E$5:$E$204,A184))</f>
        <v>0</v>
      </c>
      <c r="G184" s="27" t="n">
        <f aca="false">IF(A184="",0,MAX(0,E184-F184))</f>
        <v>0</v>
      </c>
    </row>
    <row r="185" customFormat="false" ht="15" hidden="false" customHeight="false" outlineLevel="0" collapsed="false">
      <c r="A185" s="6"/>
      <c r="B185" s="6"/>
      <c r="C185" s="16"/>
      <c r="D185" s="6"/>
      <c r="E185" s="25"/>
      <c r="F185" s="26" t="n">
        <f aca="false">IF(A185="",0,SUMIFS(Costs!$F$5:$F$204,Costs!$E$5:$E$204,A185))</f>
        <v>0</v>
      </c>
      <c r="G185" s="27" t="n">
        <f aca="false">IF(A185="",0,MAX(0,E185-F185))</f>
        <v>0</v>
      </c>
    </row>
    <row r="186" customFormat="false" ht="15" hidden="false" customHeight="false" outlineLevel="0" collapsed="false">
      <c r="A186" s="6"/>
      <c r="B186" s="6"/>
      <c r="C186" s="16"/>
      <c r="D186" s="6"/>
      <c r="E186" s="25"/>
      <c r="F186" s="26" t="n">
        <f aca="false">IF(A186="",0,SUMIFS(Costs!$F$5:$F$204,Costs!$E$5:$E$204,A186))</f>
        <v>0</v>
      </c>
      <c r="G186" s="27" t="n">
        <f aca="false">IF(A186="",0,MAX(0,E186-F186))</f>
        <v>0</v>
      </c>
    </row>
    <row r="187" customFormat="false" ht="15" hidden="false" customHeight="false" outlineLevel="0" collapsed="false">
      <c r="A187" s="6"/>
      <c r="B187" s="6"/>
      <c r="C187" s="16"/>
      <c r="D187" s="6"/>
      <c r="E187" s="25"/>
      <c r="F187" s="26" t="n">
        <f aca="false">IF(A187="",0,SUMIFS(Costs!$F$5:$F$204,Costs!$E$5:$E$204,A187))</f>
        <v>0</v>
      </c>
      <c r="G187" s="27" t="n">
        <f aca="false">IF(A187="",0,MAX(0,E187-F187))</f>
        <v>0</v>
      </c>
    </row>
    <row r="188" customFormat="false" ht="15" hidden="false" customHeight="false" outlineLevel="0" collapsed="false">
      <c r="A188" s="6"/>
      <c r="B188" s="6"/>
      <c r="C188" s="16"/>
      <c r="D188" s="6"/>
      <c r="E188" s="25"/>
      <c r="F188" s="26" t="n">
        <f aca="false">IF(A188="",0,SUMIFS(Costs!$F$5:$F$204,Costs!$E$5:$E$204,A188))</f>
        <v>0</v>
      </c>
      <c r="G188" s="27" t="n">
        <f aca="false">IF(A188="",0,MAX(0,E188-F188))</f>
        <v>0</v>
      </c>
    </row>
    <row r="189" customFormat="false" ht="15" hidden="false" customHeight="false" outlineLevel="0" collapsed="false">
      <c r="A189" s="6"/>
      <c r="B189" s="6"/>
      <c r="C189" s="16"/>
      <c r="D189" s="6"/>
      <c r="E189" s="25"/>
      <c r="F189" s="26" t="n">
        <f aca="false">IF(A189="",0,SUMIFS(Costs!$F$5:$F$204,Costs!$E$5:$E$204,A189))</f>
        <v>0</v>
      </c>
      <c r="G189" s="27" t="n">
        <f aca="false">IF(A189="",0,MAX(0,E189-F189))</f>
        <v>0</v>
      </c>
    </row>
    <row r="190" customFormat="false" ht="15" hidden="false" customHeight="false" outlineLevel="0" collapsed="false">
      <c r="A190" s="6"/>
      <c r="B190" s="6"/>
      <c r="C190" s="16"/>
      <c r="D190" s="6"/>
      <c r="E190" s="25"/>
      <c r="F190" s="26" t="n">
        <f aca="false">IF(A190="",0,SUMIFS(Costs!$F$5:$F$204,Costs!$E$5:$E$204,A190))</f>
        <v>0</v>
      </c>
      <c r="G190" s="27" t="n">
        <f aca="false">IF(A190="",0,MAX(0,E190-F190))</f>
        <v>0</v>
      </c>
    </row>
    <row r="191" customFormat="false" ht="15" hidden="false" customHeight="false" outlineLevel="0" collapsed="false">
      <c r="A191" s="6"/>
      <c r="B191" s="6"/>
      <c r="C191" s="16"/>
      <c r="D191" s="6"/>
      <c r="E191" s="25"/>
      <c r="F191" s="26" t="n">
        <f aca="false">IF(A191="",0,SUMIFS(Costs!$F$5:$F$204,Costs!$E$5:$E$204,A191))</f>
        <v>0</v>
      </c>
      <c r="G191" s="27" t="n">
        <f aca="false">IF(A191="",0,MAX(0,E191-F191))</f>
        <v>0</v>
      </c>
    </row>
    <row r="192" customFormat="false" ht="15" hidden="false" customHeight="false" outlineLevel="0" collapsed="false">
      <c r="A192" s="6"/>
      <c r="B192" s="6"/>
      <c r="C192" s="16"/>
      <c r="D192" s="6"/>
      <c r="E192" s="25"/>
      <c r="F192" s="26" t="n">
        <f aca="false">IF(A192="",0,SUMIFS(Costs!$F$5:$F$204,Costs!$E$5:$E$204,A192))</f>
        <v>0</v>
      </c>
      <c r="G192" s="27" t="n">
        <f aca="false">IF(A192="",0,MAX(0,E192-F192))</f>
        <v>0</v>
      </c>
    </row>
    <row r="193" customFormat="false" ht="15" hidden="false" customHeight="false" outlineLevel="0" collapsed="false">
      <c r="A193" s="6"/>
      <c r="B193" s="6"/>
      <c r="C193" s="16"/>
      <c r="D193" s="6"/>
      <c r="E193" s="25"/>
      <c r="F193" s="26" t="n">
        <f aca="false">IF(A193="",0,SUMIFS(Costs!$F$5:$F$204,Costs!$E$5:$E$204,A193))</f>
        <v>0</v>
      </c>
      <c r="G193" s="27" t="n">
        <f aca="false">IF(A193="",0,MAX(0,E193-F193))</f>
        <v>0</v>
      </c>
    </row>
    <row r="194" customFormat="false" ht="15" hidden="false" customHeight="false" outlineLevel="0" collapsed="false">
      <c r="A194" s="6"/>
      <c r="B194" s="6"/>
      <c r="C194" s="16"/>
      <c r="D194" s="6"/>
      <c r="E194" s="25"/>
      <c r="F194" s="26" t="n">
        <f aca="false">IF(A194="",0,SUMIFS(Costs!$F$5:$F$204,Costs!$E$5:$E$204,A194))</f>
        <v>0</v>
      </c>
      <c r="G194" s="27" t="n">
        <f aca="false">IF(A194="",0,MAX(0,E194-F194))</f>
        <v>0</v>
      </c>
    </row>
    <row r="195" customFormat="false" ht="15" hidden="false" customHeight="false" outlineLevel="0" collapsed="false">
      <c r="A195" s="6"/>
      <c r="B195" s="6"/>
      <c r="C195" s="16"/>
      <c r="D195" s="6"/>
      <c r="E195" s="25"/>
      <c r="F195" s="26" t="n">
        <f aca="false">IF(A195="",0,SUMIFS(Costs!$F$5:$F$204,Costs!$E$5:$E$204,A195))</f>
        <v>0</v>
      </c>
      <c r="G195" s="27" t="n">
        <f aca="false">IF(A195="",0,MAX(0,E195-F195))</f>
        <v>0</v>
      </c>
    </row>
    <row r="196" customFormat="false" ht="15" hidden="false" customHeight="false" outlineLevel="0" collapsed="false">
      <c r="A196" s="6"/>
      <c r="B196" s="6"/>
      <c r="C196" s="16"/>
      <c r="D196" s="6"/>
      <c r="E196" s="25"/>
      <c r="F196" s="26" t="n">
        <f aca="false">IF(A196="",0,SUMIFS(Costs!$F$5:$F$204,Costs!$E$5:$E$204,A196))</f>
        <v>0</v>
      </c>
      <c r="G196" s="27" t="n">
        <f aca="false">IF(A196="",0,MAX(0,E196-F196))</f>
        <v>0</v>
      </c>
    </row>
    <row r="197" customFormat="false" ht="15" hidden="false" customHeight="false" outlineLevel="0" collapsed="false">
      <c r="A197" s="6"/>
      <c r="B197" s="6"/>
      <c r="C197" s="16"/>
      <c r="D197" s="6"/>
      <c r="E197" s="25"/>
      <c r="F197" s="26" t="n">
        <f aca="false">IF(A197="",0,SUMIFS(Costs!$F$5:$F$204,Costs!$E$5:$E$204,A197))</f>
        <v>0</v>
      </c>
      <c r="G197" s="27" t="n">
        <f aca="false">IF(A197="",0,MAX(0,E197-F197))</f>
        <v>0</v>
      </c>
    </row>
    <row r="198" customFormat="false" ht="15" hidden="false" customHeight="false" outlineLevel="0" collapsed="false">
      <c r="A198" s="6"/>
      <c r="B198" s="6"/>
      <c r="C198" s="16"/>
      <c r="D198" s="6"/>
      <c r="E198" s="25"/>
      <c r="F198" s="26" t="n">
        <f aca="false">IF(A198="",0,SUMIFS(Costs!$F$5:$F$204,Costs!$E$5:$E$204,A198))</f>
        <v>0</v>
      </c>
      <c r="G198" s="27" t="n">
        <f aca="false">IF(A198="",0,MAX(0,E198-F198))</f>
        <v>0</v>
      </c>
    </row>
    <row r="199" customFormat="false" ht="15" hidden="false" customHeight="false" outlineLevel="0" collapsed="false">
      <c r="A199" s="6"/>
      <c r="B199" s="6"/>
      <c r="C199" s="16"/>
      <c r="D199" s="6"/>
      <c r="E199" s="25"/>
      <c r="F199" s="26" t="n">
        <f aca="false">IF(A199="",0,SUMIFS(Costs!$F$5:$F$204,Costs!$E$5:$E$204,A199))</f>
        <v>0</v>
      </c>
      <c r="G199" s="27" t="n">
        <f aca="false">IF(A199="",0,MAX(0,E199-F199))</f>
        <v>0</v>
      </c>
    </row>
    <row r="200" customFormat="false" ht="15" hidden="false" customHeight="false" outlineLevel="0" collapsed="false">
      <c r="A200" s="6"/>
      <c r="B200" s="6"/>
      <c r="C200" s="16"/>
      <c r="D200" s="6"/>
      <c r="E200" s="25"/>
      <c r="F200" s="26" t="n">
        <f aca="false">IF(A200="",0,SUMIFS(Costs!$F$5:$F$204,Costs!$E$5:$E$204,A200))</f>
        <v>0</v>
      </c>
      <c r="G200" s="27" t="n">
        <f aca="false">IF(A200="",0,MAX(0,E200-F200))</f>
        <v>0</v>
      </c>
    </row>
    <row r="201" customFormat="false" ht="15" hidden="false" customHeight="false" outlineLevel="0" collapsed="false">
      <c r="A201" s="6"/>
      <c r="B201" s="6"/>
      <c r="C201" s="16"/>
      <c r="D201" s="6"/>
      <c r="E201" s="25"/>
      <c r="F201" s="26" t="n">
        <f aca="false">IF(A201="",0,SUMIFS(Costs!$F$5:$F$204,Costs!$E$5:$E$204,A201))</f>
        <v>0</v>
      </c>
      <c r="G201" s="27" t="n">
        <f aca="false">IF(A201="",0,MAX(0,E201-F201))</f>
        <v>0</v>
      </c>
    </row>
    <row r="202" customFormat="false" ht="15" hidden="false" customHeight="false" outlineLevel="0" collapsed="false">
      <c r="A202" s="6"/>
      <c r="B202" s="6"/>
      <c r="C202" s="16"/>
      <c r="D202" s="6"/>
      <c r="E202" s="25"/>
      <c r="F202" s="26" t="n">
        <f aca="false">IF(A202="",0,SUMIFS(Costs!$F$5:$F$204,Costs!$E$5:$E$204,A202))</f>
        <v>0</v>
      </c>
      <c r="G202" s="27" t="n">
        <f aca="false">IF(A202="",0,MAX(0,E202-F202))</f>
        <v>0</v>
      </c>
    </row>
    <row r="203" customFormat="false" ht="15" hidden="false" customHeight="false" outlineLevel="0" collapsed="false">
      <c r="A203" s="6"/>
      <c r="B203" s="6"/>
      <c r="C203" s="16"/>
      <c r="D203" s="6"/>
      <c r="E203" s="25"/>
      <c r="F203" s="26" t="n">
        <f aca="false">IF(A203="",0,SUMIFS(Costs!$F$5:$F$204,Costs!$E$5:$E$204,A203))</f>
        <v>0</v>
      </c>
      <c r="G203" s="27" t="n">
        <f aca="false">IF(A203="",0,MAX(0,E203-F203))</f>
        <v>0</v>
      </c>
    </row>
    <row r="204" customFormat="false" ht="15" hidden="false" customHeight="false" outlineLevel="0" collapsed="false">
      <c r="A204" s="6"/>
      <c r="B204" s="6"/>
      <c r="C204" s="16"/>
      <c r="D204" s="6"/>
      <c r="E204" s="25"/>
      <c r="F204" s="26" t="n">
        <f aca="false">IF(A204="",0,SUMIFS(Costs!$F$5:$F$204,Costs!$E$5:$E$204,A204))</f>
        <v>0</v>
      </c>
      <c r="G204" s="27" t="n">
        <f aca="false">IF(A204="",0,MAX(0,E204-F204))</f>
        <v>0</v>
      </c>
    </row>
  </sheetData>
  <dataValidations count="2">
    <dataValidation allowBlank="true" error="Pick a cost code from the Budget tab" errorStyle="stop" operator="between" showDropDown="false" showErrorMessage="true" showInputMessage="false" sqref="C5:C204" type="list">
      <formula1>Budget!$A$5:$A$44</formula1>
      <formula2>0</formula2>
    </dataValidation>
    <dataValidation allowBlank="true" errorStyle="stop" operator="between" showDropDown="false" showErrorMessage="false" showInputMessage="false" sqref="D5:D204" type="list">
      <formula1>"Purchase order,Subcontract"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4" customFormat="false" ht="43.5" hidden="false" customHeight="true" outlineLevel="0" collapsed="false">
      <c r="A4" s="15" t="s">
        <v>124</v>
      </c>
      <c r="B4" s="15" t="s">
        <v>55</v>
      </c>
      <c r="C4" s="15" t="s">
        <v>54</v>
      </c>
      <c r="D4" s="15" t="s">
        <v>125</v>
      </c>
      <c r="E4" s="15" t="s">
        <v>126</v>
      </c>
      <c r="F4" s="15" t="s">
        <v>127</v>
      </c>
    </row>
    <row r="5" customFormat="false" ht="15" hidden="false" customHeight="false" outlineLevel="0" collapsed="false">
      <c r="A5" s="6" t="s">
        <v>128</v>
      </c>
      <c r="B5" s="6" t="s">
        <v>129</v>
      </c>
      <c r="C5" s="16" t="s">
        <v>65</v>
      </c>
      <c r="D5" s="6" t="s">
        <v>130</v>
      </c>
      <c r="E5" s="25" t="n">
        <v>2400</v>
      </c>
      <c r="F5" s="25" t="n">
        <v>3600</v>
      </c>
    </row>
    <row r="6" customFormat="false" ht="15" hidden="false" customHeight="false" outlineLevel="0" collapsed="false">
      <c r="A6" s="6" t="s">
        <v>131</v>
      </c>
      <c r="B6" s="6" t="s">
        <v>132</v>
      </c>
      <c r="C6" s="16" t="s">
        <v>65</v>
      </c>
      <c r="D6" s="6" t="s">
        <v>133</v>
      </c>
      <c r="E6" s="25" t="n">
        <v>1800</v>
      </c>
      <c r="F6" s="25" t="n">
        <v>2700</v>
      </c>
    </row>
    <row r="7" customFormat="false" ht="15" hidden="false" customHeight="false" outlineLevel="0" collapsed="false">
      <c r="A7" s="6"/>
      <c r="B7" s="6"/>
      <c r="C7" s="16"/>
      <c r="D7" s="6"/>
      <c r="E7" s="25"/>
      <c r="F7" s="25"/>
    </row>
    <row r="8" customFormat="false" ht="15" hidden="false" customHeight="false" outlineLevel="0" collapsed="false">
      <c r="A8" s="6"/>
      <c r="B8" s="6"/>
      <c r="C8" s="16"/>
      <c r="D8" s="6"/>
      <c r="E8" s="25"/>
      <c r="F8" s="25"/>
    </row>
    <row r="9" customFormat="false" ht="15" hidden="false" customHeight="false" outlineLevel="0" collapsed="false">
      <c r="A9" s="6"/>
      <c r="B9" s="6"/>
      <c r="C9" s="16"/>
      <c r="D9" s="6"/>
      <c r="E9" s="25"/>
      <c r="F9" s="25"/>
    </row>
    <row r="10" customFormat="false" ht="15" hidden="false" customHeight="false" outlineLevel="0" collapsed="false">
      <c r="A10" s="6"/>
      <c r="B10" s="6"/>
      <c r="C10" s="16"/>
      <c r="D10" s="6"/>
      <c r="E10" s="25"/>
      <c r="F10" s="25"/>
    </row>
    <row r="11" customFormat="false" ht="15" hidden="false" customHeight="false" outlineLevel="0" collapsed="false">
      <c r="A11" s="6"/>
      <c r="B11" s="6"/>
      <c r="C11" s="16"/>
      <c r="D11" s="6"/>
      <c r="E11" s="25"/>
      <c r="F11" s="25"/>
    </row>
    <row r="12" customFormat="false" ht="15" hidden="false" customHeight="false" outlineLevel="0" collapsed="false">
      <c r="A12" s="6"/>
      <c r="B12" s="6"/>
      <c r="C12" s="16"/>
      <c r="D12" s="6"/>
      <c r="E12" s="25"/>
      <c r="F12" s="25"/>
    </row>
    <row r="13" customFormat="false" ht="15" hidden="false" customHeight="false" outlineLevel="0" collapsed="false">
      <c r="A13" s="6"/>
      <c r="B13" s="6"/>
      <c r="C13" s="16"/>
      <c r="D13" s="6"/>
      <c r="E13" s="25"/>
      <c r="F13" s="25"/>
    </row>
    <row r="14" customFormat="false" ht="15" hidden="false" customHeight="false" outlineLevel="0" collapsed="false">
      <c r="A14" s="6"/>
      <c r="B14" s="6"/>
      <c r="C14" s="16"/>
      <c r="D14" s="6"/>
      <c r="E14" s="25"/>
      <c r="F14" s="25"/>
    </row>
    <row r="15" customFormat="false" ht="15" hidden="false" customHeight="false" outlineLevel="0" collapsed="false">
      <c r="A15" s="6"/>
      <c r="B15" s="6"/>
      <c r="C15" s="16"/>
      <c r="D15" s="6"/>
      <c r="E15" s="25"/>
      <c r="F15" s="25"/>
    </row>
    <row r="16" customFormat="false" ht="15" hidden="false" customHeight="false" outlineLevel="0" collapsed="false">
      <c r="A16" s="6"/>
      <c r="B16" s="6"/>
      <c r="C16" s="16"/>
      <c r="D16" s="6"/>
      <c r="E16" s="25"/>
      <c r="F16" s="25"/>
    </row>
    <row r="17" customFormat="false" ht="15" hidden="false" customHeight="false" outlineLevel="0" collapsed="false">
      <c r="A17" s="6"/>
      <c r="B17" s="6"/>
      <c r="C17" s="16"/>
      <c r="D17" s="6"/>
      <c r="E17" s="25"/>
      <c r="F17" s="25"/>
    </row>
    <row r="18" customFormat="false" ht="15" hidden="false" customHeight="false" outlineLevel="0" collapsed="false">
      <c r="A18" s="6"/>
      <c r="B18" s="6"/>
      <c r="C18" s="16"/>
      <c r="D18" s="6"/>
      <c r="E18" s="25"/>
      <c r="F18" s="25"/>
    </row>
    <row r="19" customFormat="false" ht="15" hidden="false" customHeight="false" outlineLevel="0" collapsed="false">
      <c r="A19" s="6"/>
      <c r="B19" s="6"/>
      <c r="C19" s="16"/>
      <c r="D19" s="6"/>
      <c r="E19" s="25"/>
      <c r="F19" s="25"/>
    </row>
    <row r="20" customFormat="false" ht="15" hidden="false" customHeight="false" outlineLevel="0" collapsed="false">
      <c r="A20" s="6"/>
      <c r="B20" s="6"/>
      <c r="C20" s="16"/>
      <c r="D20" s="6"/>
      <c r="E20" s="25"/>
      <c r="F20" s="25"/>
    </row>
    <row r="21" customFormat="false" ht="15" hidden="false" customHeight="false" outlineLevel="0" collapsed="false">
      <c r="A21" s="6"/>
      <c r="B21" s="6"/>
      <c r="C21" s="16"/>
      <c r="D21" s="6"/>
      <c r="E21" s="25"/>
      <c r="F21" s="25"/>
    </row>
    <row r="22" customFormat="false" ht="15" hidden="false" customHeight="false" outlineLevel="0" collapsed="false">
      <c r="A22" s="6"/>
      <c r="B22" s="6"/>
      <c r="C22" s="16"/>
      <c r="D22" s="6"/>
      <c r="E22" s="25"/>
      <c r="F22" s="25"/>
    </row>
    <row r="23" customFormat="false" ht="15" hidden="false" customHeight="false" outlineLevel="0" collapsed="false">
      <c r="A23" s="6"/>
      <c r="B23" s="6"/>
      <c r="C23" s="16"/>
      <c r="D23" s="6"/>
      <c r="E23" s="25"/>
      <c r="F23" s="25"/>
    </row>
    <row r="24" customFormat="false" ht="15" hidden="false" customHeight="false" outlineLevel="0" collapsed="false">
      <c r="A24" s="6"/>
      <c r="B24" s="6"/>
      <c r="C24" s="16"/>
      <c r="D24" s="6"/>
      <c r="E24" s="25"/>
      <c r="F24" s="25"/>
    </row>
    <row r="25" customFormat="false" ht="15" hidden="false" customHeight="false" outlineLevel="0" collapsed="false">
      <c r="A25" s="6"/>
      <c r="B25" s="6"/>
      <c r="C25" s="16"/>
      <c r="D25" s="6"/>
      <c r="E25" s="25"/>
      <c r="F25" s="25"/>
    </row>
    <row r="26" customFormat="false" ht="15" hidden="false" customHeight="false" outlineLevel="0" collapsed="false">
      <c r="A26" s="6"/>
      <c r="B26" s="6"/>
      <c r="C26" s="16"/>
      <c r="D26" s="6"/>
      <c r="E26" s="25"/>
      <c r="F26" s="25"/>
    </row>
    <row r="27" customFormat="false" ht="15" hidden="false" customHeight="false" outlineLevel="0" collapsed="false">
      <c r="A27" s="6"/>
      <c r="B27" s="6"/>
      <c r="C27" s="16"/>
      <c r="D27" s="6"/>
      <c r="E27" s="25"/>
      <c r="F27" s="25"/>
    </row>
    <row r="28" customFormat="false" ht="15" hidden="false" customHeight="false" outlineLevel="0" collapsed="false">
      <c r="A28" s="6"/>
      <c r="B28" s="6"/>
      <c r="C28" s="16"/>
      <c r="D28" s="6"/>
      <c r="E28" s="25"/>
      <c r="F28" s="25"/>
    </row>
    <row r="29" customFormat="false" ht="15" hidden="false" customHeight="false" outlineLevel="0" collapsed="false">
      <c r="A29" s="6"/>
      <c r="B29" s="6"/>
      <c r="C29" s="16"/>
      <c r="D29" s="6"/>
      <c r="E29" s="25"/>
      <c r="F29" s="25"/>
    </row>
    <row r="30" customFormat="false" ht="15" hidden="false" customHeight="false" outlineLevel="0" collapsed="false">
      <c r="A30" s="6"/>
      <c r="B30" s="6"/>
      <c r="C30" s="16"/>
      <c r="D30" s="6"/>
      <c r="E30" s="25"/>
      <c r="F30" s="25"/>
    </row>
    <row r="31" customFormat="false" ht="15" hidden="false" customHeight="false" outlineLevel="0" collapsed="false">
      <c r="A31" s="6"/>
      <c r="B31" s="6"/>
      <c r="C31" s="16"/>
      <c r="D31" s="6"/>
      <c r="E31" s="25"/>
      <c r="F31" s="25"/>
    </row>
    <row r="32" customFormat="false" ht="15" hidden="false" customHeight="false" outlineLevel="0" collapsed="false">
      <c r="A32" s="6"/>
      <c r="B32" s="6"/>
      <c r="C32" s="16"/>
      <c r="D32" s="6"/>
      <c r="E32" s="25"/>
      <c r="F32" s="25"/>
    </row>
    <row r="33" customFormat="false" ht="15" hidden="false" customHeight="false" outlineLevel="0" collapsed="false">
      <c r="A33" s="6"/>
      <c r="B33" s="6"/>
      <c r="C33" s="16"/>
      <c r="D33" s="6"/>
      <c r="E33" s="25"/>
      <c r="F33" s="25"/>
    </row>
    <row r="34" customFormat="false" ht="15" hidden="false" customHeight="false" outlineLevel="0" collapsed="false">
      <c r="A34" s="6"/>
      <c r="B34" s="6"/>
      <c r="C34" s="16"/>
      <c r="D34" s="6"/>
      <c r="E34" s="25"/>
      <c r="F34" s="25"/>
    </row>
    <row r="35" customFormat="false" ht="15" hidden="false" customHeight="false" outlineLevel="0" collapsed="false">
      <c r="A35" s="6"/>
      <c r="B35" s="6"/>
      <c r="C35" s="16"/>
      <c r="D35" s="6"/>
      <c r="E35" s="25"/>
      <c r="F35" s="25"/>
    </row>
    <row r="36" customFormat="false" ht="15" hidden="false" customHeight="false" outlineLevel="0" collapsed="false">
      <c r="A36" s="6"/>
      <c r="B36" s="6"/>
      <c r="C36" s="16"/>
      <c r="D36" s="6"/>
      <c r="E36" s="25"/>
      <c r="F36" s="25"/>
    </row>
    <row r="37" customFormat="false" ht="15" hidden="false" customHeight="false" outlineLevel="0" collapsed="false">
      <c r="A37" s="6"/>
      <c r="B37" s="6"/>
      <c r="C37" s="16"/>
      <c r="D37" s="6"/>
      <c r="E37" s="25"/>
      <c r="F37" s="25"/>
    </row>
    <row r="38" customFormat="false" ht="15" hidden="false" customHeight="false" outlineLevel="0" collapsed="false">
      <c r="A38" s="6"/>
      <c r="B38" s="6"/>
      <c r="C38" s="16"/>
      <c r="D38" s="6"/>
      <c r="E38" s="25"/>
      <c r="F38" s="25"/>
    </row>
    <row r="39" customFormat="false" ht="15" hidden="false" customHeight="false" outlineLevel="0" collapsed="false">
      <c r="A39" s="6"/>
      <c r="B39" s="6"/>
      <c r="C39" s="16"/>
      <c r="D39" s="6"/>
      <c r="E39" s="25"/>
      <c r="F39" s="25"/>
    </row>
    <row r="40" customFormat="false" ht="15" hidden="false" customHeight="false" outlineLevel="0" collapsed="false">
      <c r="A40" s="6"/>
      <c r="B40" s="6"/>
      <c r="C40" s="16"/>
      <c r="D40" s="6"/>
      <c r="E40" s="25"/>
      <c r="F40" s="25"/>
    </row>
    <row r="41" customFormat="false" ht="15" hidden="false" customHeight="false" outlineLevel="0" collapsed="false">
      <c r="A41" s="6"/>
      <c r="B41" s="6"/>
      <c r="C41" s="16"/>
      <c r="D41" s="6"/>
      <c r="E41" s="25"/>
      <c r="F41" s="25"/>
    </row>
    <row r="42" customFormat="false" ht="15" hidden="false" customHeight="false" outlineLevel="0" collapsed="false">
      <c r="A42" s="6"/>
      <c r="B42" s="6"/>
      <c r="C42" s="16"/>
      <c r="D42" s="6"/>
      <c r="E42" s="25"/>
      <c r="F42" s="25"/>
    </row>
    <row r="43" customFormat="false" ht="15" hidden="false" customHeight="false" outlineLevel="0" collapsed="false">
      <c r="A43" s="6"/>
      <c r="B43" s="6"/>
      <c r="C43" s="16"/>
      <c r="D43" s="6"/>
      <c r="E43" s="25"/>
      <c r="F43" s="25"/>
    </row>
    <row r="44" customFormat="false" ht="15" hidden="false" customHeight="false" outlineLevel="0" collapsed="false">
      <c r="A44" s="6"/>
      <c r="B44" s="6"/>
      <c r="C44" s="16"/>
      <c r="D44" s="6"/>
      <c r="E44" s="25"/>
      <c r="F44" s="25"/>
    </row>
    <row r="45" customFormat="false" ht="15" hidden="false" customHeight="false" outlineLevel="0" collapsed="false">
      <c r="A45" s="6"/>
      <c r="B45" s="6"/>
      <c r="C45" s="16"/>
      <c r="D45" s="6"/>
      <c r="E45" s="25"/>
      <c r="F45" s="25"/>
    </row>
    <row r="46" customFormat="false" ht="15" hidden="false" customHeight="false" outlineLevel="0" collapsed="false">
      <c r="A46" s="6"/>
      <c r="B46" s="6"/>
      <c r="C46" s="16"/>
      <c r="D46" s="6"/>
      <c r="E46" s="25"/>
      <c r="F46" s="25"/>
    </row>
    <row r="47" customFormat="false" ht="15" hidden="false" customHeight="false" outlineLevel="0" collapsed="false">
      <c r="A47" s="6"/>
      <c r="B47" s="6"/>
      <c r="C47" s="16"/>
      <c r="D47" s="6"/>
      <c r="E47" s="25"/>
      <c r="F47" s="25"/>
    </row>
    <row r="48" customFormat="false" ht="15" hidden="false" customHeight="false" outlineLevel="0" collapsed="false">
      <c r="A48" s="6"/>
      <c r="B48" s="6"/>
      <c r="C48" s="16"/>
      <c r="D48" s="6"/>
      <c r="E48" s="25"/>
      <c r="F48" s="25"/>
    </row>
    <row r="49" customFormat="false" ht="15" hidden="false" customHeight="false" outlineLevel="0" collapsed="false">
      <c r="A49" s="6"/>
      <c r="B49" s="6"/>
      <c r="C49" s="16"/>
      <c r="D49" s="6"/>
      <c r="E49" s="25"/>
      <c r="F49" s="25"/>
    </row>
    <row r="50" customFormat="false" ht="15" hidden="false" customHeight="false" outlineLevel="0" collapsed="false">
      <c r="A50" s="6"/>
      <c r="B50" s="6"/>
      <c r="C50" s="16"/>
      <c r="D50" s="6"/>
      <c r="E50" s="25"/>
      <c r="F50" s="25"/>
    </row>
    <row r="51" customFormat="false" ht="15" hidden="false" customHeight="false" outlineLevel="0" collapsed="false">
      <c r="A51" s="6"/>
      <c r="B51" s="6"/>
      <c r="C51" s="16"/>
      <c r="D51" s="6"/>
      <c r="E51" s="25"/>
      <c r="F51" s="25"/>
    </row>
    <row r="52" customFormat="false" ht="15" hidden="false" customHeight="false" outlineLevel="0" collapsed="false">
      <c r="A52" s="6"/>
      <c r="B52" s="6"/>
      <c r="C52" s="16"/>
      <c r="D52" s="6"/>
      <c r="E52" s="25"/>
      <c r="F52" s="25"/>
    </row>
    <row r="53" customFormat="false" ht="15" hidden="false" customHeight="false" outlineLevel="0" collapsed="false">
      <c r="A53" s="6"/>
      <c r="B53" s="6"/>
      <c r="C53" s="16"/>
      <c r="D53" s="6"/>
      <c r="E53" s="25"/>
      <c r="F53" s="25"/>
    </row>
    <row r="54" customFormat="false" ht="15" hidden="false" customHeight="false" outlineLevel="0" collapsed="false">
      <c r="A54" s="6"/>
      <c r="B54" s="6"/>
      <c r="C54" s="16"/>
      <c r="D54" s="6"/>
      <c r="E54" s="25"/>
      <c r="F54" s="25"/>
    </row>
    <row r="55" customFormat="false" ht="15" hidden="false" customHeight="false" outlineLevel="0" collapsed="false">
      <c r="A55" s="6"/>
      <c r="B55" s="6"/>
      <c r="C55" s="16"/>
      <c r="D55" s="6"/>
      <c r="E55" s="25"/>
      <c r="F55" s="25"/>
    </row>
    <row r="56" customFormat="false" ht="15" hidden="false" customHeight="false" outlineLevel="0" collapsed="false">
      <c r="A56" s="6"/>
      <c r="B56" s="6"/>
      <c r="C56" s="16"/>
      <c r="D56" s="6"/>
      <c r="E56" s="25"/>
      <c r="F56" s="25"/>
    </row>
    <row r="57" customFormat="false" ht="15" hidden="false" customHeight="false" outlineLevel="0" collapsed="false">
      <c r="A57" s="6"/>
      <c r="B57" s="6"/>
      <c r="C57" s="16"/>
      <c r="D57" s="6"/>
      <c r="E57" s="25"/>
      <c r="F57" s="25"/>
    </row>
    <row r="58" customFormat="false" ht="15" hidden="false" customHeight="false" outlineLevel="0" collapsed="false">
      <c r="A58" s="6"/>
      <c r="B58" s="6"/>
      <c r="C58" s="16"/>
      <c r="D58" s="6"/>
      <c r="E58" s="25"/>
      <c r="F58" s="25"/>
    </row>
    <row r="59" customFormat="false" ht="15" hidden="false" customHeight="false" outlineLevel="0" collapsed="false">
      <c r="A59" s="6"/>
      <c r="B59" s="6"/>
      <c r="C59" s="16"/>
      <c r="D59" s="6"/>
      <c r="E59" s="25"/>
      <c r="F59" s="25"/>
    </row>
    <row r="60" customFormat="false" ht="15" hidden="false" customHeight="false" outlineLevel="0" collapsed="false">
      <c r="A60" s="6"/>
      <c r="B60" s="6"/>
      <c r="C60" s="16"/>
      <c r="D60" s="6"/>
      <c r="E60" s="25"/>
      <c r="F60" s="25"/>
    </row>
    <row r="61" customFormat="false" ht="15" hidden="false" customHeight="false" outlineLevel="0" collapsed="false">
      <c r="A61" s="6"/>
      <c r="B61" s="6"/>
      <c r="C61" s="16"/>
      <c r="D61" s="6"/>
      <c r="E61" s="25"/>
      <c r="F61" s="25"/>
    </row>
    <row r="62" customFormat="false" ht="15" hidden="false" customHeight="false" outlineLevel="0" collapsed="false">
      <c r="A62" s="6"/>
      <c r="B62" s="6"/>
      <c r="C62" s="16"/>
      <c r="D62" s="6"/>
      <c r="E62" s="25"/>
      <c r="F62" s="25"/>
    </row>
    <row r="63" customFormat="false" ht="15" hidden="false" customHeight="false" outlineLevel="0" collapsed="false">
      <c r="A63" s="6"/>
      <c r="B63" s="6"/>
      <c r="C63" s="16"/>
      <c r="D63" s="6"/>
      <c r="E63" s="25"/>
      <c r="F63" s="25"/>
    </row>
    <row r="64" customFormat="false" ht="15" hidden="false" customHeight="false" outlineLevel="0" collapsed="false">
      <c r="A64" s="6"/>
      <c r="B64" s="6"/>
      <c r="C64" s="16"/>
      <c r="D64" s="6"/>
      <c r="E64" s="25"/>
      <c r="F64" s="25"/>
    </row>
    <row r="65" customFormat="false" ht="15" hidden="false" customHeight="false" outlineLevel="0" collapsed="false">
      <c r="A65" s="6"/>
      <c r="B65" s="6"/>
      <c r="C65" s="16"/>
      <c r="D65" s="6"/>
      <c r="E65" s="25"/>
      <c r="F65" s="25"/>
    </row>
    <row r="66" customFormat="false" ht="15" hidden="false" customHeight="false" outlineLevel="0" collapsed="false">
      <c r="A66" s="6"/>
      <c r="B66" s="6"/>
      <c r="C66" s="16"/>
      <c r="D66" s="6"/>
      <c r="E66" s="25"/>
      <c r="F66" s="25"/>
    </row>
    <row r="67" customFormat="false" ht="15" hidden="false" customHeight="false" outlineLevel="0" collapsed="false">
      <c r="A67" s="6"/>
      <c r="B67" s="6"/>
      <c r="C67" s="16"/>
      <c r="D67" s="6"/>
      <c r="E67" s="25"/>
      <c r="F67" s="25"/>
    </row>
    <row r="68" customFormat="false" ht="15" hidden="false" customHeight="false" outlineLevel="0" collapsed="false">
      <c r="A68" s="6"/>
      <c r="B68" s="6"/>
      <c r="C68" s="16"/>
      <c r="D68" s="6"/>
      <c r="E68" s="25"/>
      <c r="F68" s="25"/>
    </row>
    <row r="69" customFormat="false" ht="15" hidden="false" customHeight="false" outlineLevel="0" collapsed="false">
      <c r="A69" s="6"/>
      <c r="B69" s="6"/>
      <c r="C69" s="16"/>
      <c r="D69" s="6"/>
      <c r="E69" s="25"/>
      <c r="F69" s="25"/>
    </row>
    <row r="70" customFormat="false" ht="15" hidden="false" customHeight="false" outlineLevel="0" collapsed="false">
      <c r="A70" s="6"/>
      <c r="B70" s="6"/>
      <c r="C70" s="16"/>
      <c r="D70" s="6"/>
      <c r="E70" s="25"/>
      <c r="F70" s="25"/>
    </row>
    <row r="71" customFormat="false" ht="15" hidden="false" customHeight="false" outlineLevel="0" collapsed="false">
      <c r="A71" s="6"/>
      <c r="B71" s="6"/>
      <c r="C71" s="16"/>
      <c r="D71" s="6"/>
      <c r="E71" s="25"/>
      <c r="F71" s="25"/>
    </row>
    <row r="72" customFormat="false" ht="15" hidden="false" customHeight="false" outlineLevel="0" collapsed="false">
      <c r="A72" s="6"/>
      <c r="B72" s="6"/>
      <c r="C72" s="16"/>
      <c r="D72" s="6"/>
      <c r="E72" s="25"/>
      <c r="F72" s="25"/>
    </row>
    <row r="73" customFormat="false" ht="15" hidden="false" customHeight="false" outlineLevel="0" collapsed="false">
      <c r="A73" s="6"/>
      <c r="B73" s="6"/>
      <c r="C73" s="16"/>
      <c r="D73" s="6"/>
      <c r="E73" s="25"/>
      <c r="F73" s="25"/>
    </row>
    <row r="74" customFormat="false" ht="15" hidden="false" customHeight="false" outlineLevel="0" collapsed="false">
      <c r="A74" s="6"/>
      <c r="B74" s="6"/>
      <c r="C74" s="16"/>
      <c r="D74" s="6"/>
      <c r="E74" s="25"/>
      <c r="F74" s="25"/>
    </row>
    <row r="75" customFormat="false" ht="15" hidden="false" customHeight="false" outlineLevel="0" collapsed="false">
      <c r="A75" s="6"/>
      <c r="B75" s="6"/>
      <c r="C75" s="16"/>
      <c r="D75" s="6"/>
      <c r="E75" s="25"/>
      <c r="F75" s="25"/>
    </row>
    <row r="76" customFormat="false" ht="15" hidden="false" customHeight="false" outlineLevel="0" collapsed="false">
      <c r="A76" s="6"/>
      <c r="B76" s="6"/>
      <c r="C76" s="16"/>
      <c r="D76" s="6"/>
      <c r="E76" s="25"/>
      <c r="F76" s="25"/>
    </row>
    <row r="77" customFormat="false" ht="15" hidden="false" customHeight="false" outlineLevel="0" collapsed="false">
      <c r="A77" s="6"/>
      <c r="B77" s="6"/>
      <c r="C77" s="16"/>
      <c r="D77" s="6"/>
      <c r="E77" s="25"/>
      <c r="F77" s="25"/>
    </row>
    <row r="78" customFormat="false" ht="15" hidden="false" customHeight="false" outlineLevel="0" collapsed="false">
      <c r="A78" s="6"/>
      <c r="B78" s="6"/>
      <c r="C78" s="16"/>
      <c r="D78" s="6"/>
      <c r="E78" s="25"/>
      <c r="F78" s="25"/>
    </row>
    <row r="79" customFormat="false" ht="15" hidden="false" customHeight="false" outlineLevel="0" collapsed="false">
      <c r="A79" s="6"/>
      <c r="B79" s="6"/>
      <c r="C79" s="16"/>
      <c r="D79" s="6"/>
      <c r="E79" s="25"/>
      <c r="F79" s="25"/>
    </row>
    <row r="80" customFormat="false" ht="15" hidden="false" customHeight="false" outlineLevel="0" collapsed="false">
      <c r="A80" s="6"/>
      <c r="B80" s="6"/>
      <c r="C80" s="16"/>
      <c r="D80" s="6"/>
      <c r="E80" s="25"/>
      <c r="F80" s="25"/>
    </row>
    <row r="81" customFormat="false" ht="15" hidden="false" customHeight="false" outlineLevel="0" collapsed="false">
      <c r="A81" s="6"/>
      <c r="B81" s="6"/>
      <c r="C81" s="16"/>
      <c r="D81" s="6"/>
      <c r="E81" s="25"/>
      <c r="F81" s="25"/>
    </row>
    <row r="82" customFormat="false" ht="15" hidden="false" customHeight="false" outlineLevel="0" collapsed="false">
      <c r="A82" s="6"/>
      <c r="B82" s="6"/>
      <c r="C82" s="16"/>
      <c r="D82" s="6"/>
      <c r="E82" s="25"/>
      <c r="F82" s="25"/>
    </row>
    <row r="83" customFormat="false" ht="15" hidden="false" customHeight="false" outlineLevel="0" collapsed="false">
      <c r="A83" s="6"/>
      <c r="B83" s="6"/>
      <c r="C83" s="16"/>
      <c r="D83" s="6"/>
      <c r="E83" s="25"/>
      <c r="F83" s="25"/>
    </row>
    <row r="84" customFormat="false" ht="15" hidden="false" customHeight="false" outlineLevel="0" collapsed="false">
      <c r="A84" s="6"/>
      <c r="B84" s="6"/>
      <c r="C84" s="16"/>
      <c r="D84" s="6"/>
      <c r="E84" s="25"/>
      <c r="F84" s="25"/>
    </row>
    <row r="85" customFormat="false" ht="15" hidden="false" customHeight="false" outlineLevel="0" collapsed="false">
      <c r="A85" s="6"/>
      <c r="B85" s="6"/>
      <c r="C85" s="16"/>
      <c r="D85" s="6"/>
      <c r="E85" s="25"/>
      <c r="F85" s="25"/>
    </row>
    <row r="86" customFormat="false" ht="15" hidden="false" customHeight="false" outlineLevel="0" collapsed="false">
      <c r="A86" s="6"/>
      <c r="B86" s="6"/>
      <c r="C86" s="16"/>
      <c r="D86" s="6"/>
      <c r="E86" s="25"/>
      <c r="F86" s="25"/>
    </row>
    <row r="87" customFormat="false" ht="15" hidden="false" customHeight="false" outlineLevel="0" collapsed="false">
      <c r="A87" s="6"/>
      <c r="B87" s="6"/>
      <c r="C87" s="16"/>
      <c r="D87" s="6"/>
      <c r="E87" s="25"/>
      <c r="F87" s="25"/>
    </row>
    <row r="88" customFormat="false" ht="15" hidden="false" customHeight="false" outlineLevel="0" collapsed="false">
      <c r="A88" s="6"/>
      <c r="B88" s="6"/>
      <c r="C88" s="16"/>
      <c r="D88" s="6"/>
      <c r="E88" s="25"/>
      <c r="F88" s="25"/>
    </row>
    <row r="89" customFormat="false" ht="15" hidden="false" customHeight="false" outlineLevel="0" collapsed="false">
      <c r="A89" s="6"/>
      <c r="B89" s="6"/>
      <c r="C89" s="16"/>
      <c r="D89" s="6"/>
      <c r="E89" s="25"/>
      <c r="F89" s="25"/>
    </row>
    <row r="90" customFormat="false" ht="15" hidden="false" customHeight="false" outlineLevel="0" collapsed="false">
      <c r="A90" s="6"/>
      <c r="B90" s="6"/>
      <c r="C90" s="16"/>
      <c r="D90" s="6"/>
      <c r="E90" s="25"/>
      <c r="F90" s="25"/>
    </row>
    <row r="91" customFormat="false" ht="15" hidden="false" customHeight="false" outlineLevel="0" collapsed="false">
      <c r="A91" s="6"/>
      <c r="B91" s="6"/>
      <c r="C91" s="16"/>
      <c r="D91" s="6"/>
      <c r="E91" s="25"/>
      <c r="F91" s="25"/>
    </row>
    <row r="92" customFormat="false" ht="15" hidden="false" customHeight="false" outlineLevel="0" collapsed="false">
      <c r="A92" s="6"/>
      <c r="B92" s="6"/>
      <c r="C92" s="16"/>
      <c r="D92" s="6"/>
      <c r="E92" s="25"/>
      <c r="F92" s="25"/>
    </row>
    <row r="93" customFormat="false" ht="15" hidden="false" customHeight="false" outlineLevel="0" collapsed="false">
      <c r="A93" s="6"/>
      <c r="B93" s="6"/>
      <c r="C93" s="16"/>
      <c r="D93" s="6"/>
      <c r="E93" s="25"/>
      <c r="F93" s="25"/>
    </row>
    <row r="94" customFormat="false" ht="15" hidden="false" customHeight="false" outlineLevel="0" collapsed="false">
      <c r="A94" s="6"/>
      <c r="B94" s="6"/>
      <c r="C94" s="16"/>
      <c r="D94" s="6"/>
      <c r="E94" s="25"/>
      <c r="F94" s="25"/>
    </row>
    <row r="95" customFormat="false" ht="15" hidden="false" customHeight="false" outlineLevel="0" collapsed="false">
      <c r="A95" s="6"/>
      <c r="B95" s="6"/>
      <c r="C95" s="16"/>
      <c r="D95" s="6"/>
      <c r="E95" s="25"/>
      <c r="F95" s="25"/>
    </row>
    <row r="96" customFormat="false" ht="15" hidden="false" customHeight="false" outlineLevel="0" collapsed="false">
      <c r="A96" s="6"/>
      <c r="B96" s="6"/>
      <c r="C96" s="16"/>
      <c r="D96" s="6"/>
      <c r="E96" s="25"/>
      <c r="F96" s="25"/>
    </row>
    <row r="97" customFormat="false" ht="15" hidden="false" customHeight="false" outlineLevel="0" collapsed="false">
      <c r="A97" s="6"/>
      <c r="B97" s="6"/>
      <c r="C97" s="16"/>
      <c r="D97" s="6"/>
      <c r="E97" s="25"/>
      <c r="F97" s="25"/>
    </row>
    <row r="98" customFormat="false" ht="15" hidden="false" customHeight="false" outlineLevel="0" collapsed="false">
      <c r="A98" s="6"/>
      <c r="B98" s="6"/>
      <c r="C98" s="16"/>
      <c r="D98" s="6"/>
      <c r="E98" s="25"/>
      <c r="F98" s="25"/>
    </row>
    <row r="99" customFormat="false" ht="15" hidden="false" customHeight="false" outlineLevel="0" collapsed="false">
      <c r="A99" s="6"/>
      <c r="B99" s="6"/>
      <c r="C99" s="16"/>
      <c r="D99" s="6"/>
      <c r="E99" s="25"/>
      <c r="F99" s="25"/>
    </row>
    <row r="100" customFormat="false" ht="15" hidden="false" customHeight="false" outlineLevel="0" collapsed="false">
      <c r="A100" s="6"/>
      <c r="B100" s="6"/>
      <c r="C100" s="16"/>
      <c r="D100" s="6"/>
      <c r="E100" s="25"/>
      <c r="F100" s="25"/>
    </row>
    <row r="101" customFormat="false" ht="15" hidden="false" customHeight="false" outlineLevel="0" collapsed="false">
      <c r="A101" s="6"/>
      <c r="B101" s="6"/>
      <c r="C101" s="16"/>
      <c r="D101" s="6"/>
      <c r="E101" s="25"/>
      <c r="F101" s="25"/>
    </row>
    <row r="102" customFormat="false" ht="15" hidden="false" customHeight="false" outlineLevel="0" collapsed="false">
      <c r="A102" s="6"/>
      <c r="B102" s="6"/>
      <c r="C102" s="16"/>
      <c r="D102" s="6"/>
      <c r="E102" s="25"/>
      <c r="F102" s="25"/>
    </row>
    <row r="103" customFormat="false" ht="15" hidden="false" customHeight="false" outlineLevel="0" collapsed="false">
      <c r="A103" s="6"/>
      <c r="B103" s="6"/>
      <c r="C103" s="16"/>
      <c r="D103" s="6"/>
      <c r="E103" s="25"/>
      <c r="F103" s="25"/>
    </row>
    <row r="104" customFormat="false" ht="15" hidden="false" customHeight="false" outlineLevel="0" collapsed="false">
      <c r="A104" s="6"/>
      <c r="B104" s="6"/>
      <c r="C104" s="16"/>
      <c r="D104" s="6"/>
      <c r="E104" s="25"/>
      <c r="F104" s="25"/>
    </row>
    <row r="105" customFormat="false" ht="15" hidden="false" customHeight="false" outlineLevel="0" collapsed="false">
      <c r="A105" s="6"/>
      <c r="B105" s="6"/>
      <c r="C105" s="16"/>
      <c r="D105" s="6"/>
      <c r="E105" s="25"/>
      <c r="F105" s="25"/>
    </row>
    <row r="106" customFormat="false" ht="15" hidden="false" customHeight="false" outlineLevel="0" collapsed="false">
      <c r="A106" s="6"/>
      <c r="B106" s="6"/>
      <c r="C106" s="16"/>
      <c r="D106" s="6"/>
      <c r="E106" s="25"/>
      <c r="F106" s="25"/>
    </row>
    <row r="107" customFormat="false" ht="15" hidden="false" customHeight="false" outlineLevel="0" collapsed="false">
      <c r="A107" s="6"/>
      <c r="B107" s="6"/>
      <c r="C107" s="16"/>
      <c r="D107" s="6"/>
      <c r="E107" s="25"/>
      <c r="F107" s="25"/>
    </row>
    <row r="108" customFormat="false" ht="15" hidden="false" customHeight="false" outlineLevel="0" collapsed="false">
      <c r="A108" s="6"/>
      <c r="B108" s="6"/>
      <c r="C108" s="16"/>
      <c r="D108" s="6"/>
      <c r="E108" s="25"/>
      <c r="F108" s="25"/>
    </row>
    <row r="109" customFormat="false" ht="15" hidden="false" customHeight="false" outlineLevel="0" collapsed="false">
      <c r="A109" s="6"/>
      <c r="B109" s="6"/>
      <c r="C109" s="16"/>
      <c r="D109" s="6"/>
      <c r="E109" s="25"/>
      <c r="F109" s="25"/>
    </row>
    <row r="110" customFormat="false" ht="15" hidden="false" customHeight="false" outlineLevel="0" collapsed="false">
      <c r="A110" s="6"/>
      <c r="B110" s="6"/>
      <c r="C110" s="16"/>
      <c r="D110" s="6"/>
      <c r="E110" s="25"/>
      <c r="F110" s="25"/>
    </row>
    <row r="111" customFormat="false" ht="15" hidden="false" customHeight="false" outlineLevel="0" collapsed="false">
      <c r="A111" s="6"/>
      <c r="B111" s="6"/>
      <c r="C111" s="16"/>
      <c r="D111" s="6"/>
      <c r="E111" s="25"/>
      <c r="F111" s="25"/>
    </row>
    <row r="112" customFormat="false" ht="15" hidden="false" customHeight="false" outlineLevel="0" collapsed="false">
      <c r="A112" s="6"/>
      <c r="B112" s="6"/>
      <c r="C112" s="16"/>
      <c r="D112" s="6"/>
      <c r="E112" s="25"/>
      <c r="F112" s="25"/>
    </row>
    <row r="113" customFormat="false" ht="15" hidden="false" customHeight="false" outlineLevel="0" collapsed="false">
      <c r="A113" s="6"/>
      <c r="B113" s="6"/>
      <c r="C113" s="16"/>
      <c r="D113" s="6"/>
      <c r="E113" s="25"/>
      <c r="F113" s="25"/>
    </row>
    <row r="114" customFormat="false" ht="15" hidden="false" customHeight="false" outlineLevel="0" collapsed="false">
      <c r="A114" s="6"/>
      <c r="B114" s="6"/>
      <c r="C114" s="16"/>
      <c r="D114" s="6"/>
      <c r="E114" s="25"/>
      <c r="F114" s="25"/>
    </row>
    <row r="115" customFormat="false" ht="15" hidden="false" customHeight="false" outlineLevel="0" collapsed="false">
      <c r="A115" s="6"/>
      <c r="B115" s="6"/>
      <c r="C115" s="16"/>
      <c r="D115" s="6"/>
      <c r="E115" s="25"/>
      <c r="F115" s="25"/>
    </row>
    <row r="116" customFormat="false" ht="15" hidden="false" customHeight="false" outlineLevel="0" collapsed="false">
      <c r="A116" s="6"/>
      <c r="B116" s="6"/>
      <c r="C116" s="16"/>
      <c r="D116" s="6"/>
      <c r="E116" s="25"/>
      <c r="F116" s="25"/>
    </row>
    <row r="117" customFormat="false" ht="15" hidden="false" customHeight="false" outlineLevel="0" collapsed="false">
      <c r="A117" s="6"/>
      <c r="B117" s="6"/>
      <c r="C117" s="16"/>
      <c r="D117" s="6"/>
      <c r="E117" s="25"/>
      <c r="F117" s="25"/>
    </row>
    <row r="118" customFormat="false" ht="15" hidden="false" customHeight="false" outlineLevel="0" collapsed="false">
      <c r="A118" s="6"/>
      <c r="B118" s="6"/>
      <c r="C118" s="16"/>
      <c r="D118" s="6"/>
      <c r="E118" s="25"/>
      <c r="F118" s="25"/>
    </row>
    <row r="119" customFormat="false" ht="15" hidden="false" customHeight="false" outlineLevel="0" collapsed="false">
      <c r="A119" s="6"/>
      <c r="B119" s="6"/>
      <c r="C119" s="16"/>
      <c r="D119" s="6"/>
      <c r="E119" s="25"/>
      <c r="F119" s="25"/>
    </row>
    <row r="120" customFormat="false" ht="15" hidden="false" customHeight="false" outlineLevel="0" collapsed="false">
      <c r="A120" s="6"/>
      <c r="B120" s="6"/>
      <c r="C120" s="16"/>
      <c r="D120" s="6"/>
      <c r="E120" s="25"/>
      <c r="F120" s="25"/>
    </row>
    <row r="121" customFormat="false" ht="15" hidden="false" customHeight="false" outlineLevel="0" collapsed="false">
      <c r="A121" s="6"/>
      <c r="B121" s="6"/>
      <c r="C121" s="16"/>
      <c r="D121" s="6"/>
      <c r="E121" s="25"/>
      <c r="F121" s="25"/>
    </row>
    <row r="122" customFormat="false" ht="15" hidden="false" customHeight="false" outlineLevel="0" collapsed="false">
      <c r="A122" s="6"/>
      <c r="B122" s="6"/>
      <c r="C122" s="16"/>
      <c r="D122" s="6"/>
      <c r="E122" s="25"/>
      <c r="F122" s="25"/>
    </row>
    <row r="123" customFormat="false" ht="15" hidden="false" customHeight="false" outlineLevel="0" collapsed="false">
      <c r="A123" s="6"/>
      <c r="B123" s="6"/>
      <c r="C123" s="16"/>
      <c r="D123" s="6"/>
      <c r="E123" s="25"/>
      <c r="F123" s="25"/>
    </row>
    <row r="124" customFormat="false" ht="15" hidden="false" customHeight="false" outlineLevel="0" collapsed="false">
      <c r="A124" s="6"/>
      <c r="B124" s="6"/>
      <c r="C124" s="16"/>
      <c r="D124" s="6"/>
      <c r="E124" s="25"/>
      <c r="F124" s="25"/>
    </row>
    <row r="125" customFormat="false" ht="15" hidden="false" customHeight="false" outlineLevel="0" collapsed="false">
      <c r="A125" s="6"/>
      <c r="B125" s="6"/>
      <c r="C125" s="16"/>
      <c r="D125" s="6"/>
      <c r="E125" s="25"/>
      <c r="F125" s="25"/>
    </row>
    <row r="126" customFormat="false" ht="15" hidden="false" customHeight="false" outlineLevel="0" collapsed="false">
      <c r="A126" s="6"/>
      <c r="B126" s="6"/>
      <c r="C126" s="16"/>
      <c r="D126" s="6"/>
      <c r="E126" s="25"/>
      <c r="F126" s="25"/>
    </row>
    <row r="127" customFormat="false" ht="15" hidden="false" customHeight="false" outlineLevel="0" collapsed="false">
      <c r="A127" s="6"/>
      <c r="B127" s="6"/>
      <c r="C127" s="16"/>
      <c r="D127" s="6"/>
      <c r="E127" s="25"/>
      <c r="F127" s="25"/>
    </row>
    <row r="128" customFormat="false" ht="15" hidden="false" customHeight="false" outlineLevel="0" collapsed="false">
      <c r="A128" s="6"/>
      <c r="B128" s="6"/>
      <c r="C128" s="16"/>
      <c r="D128" s="6"/>
      <c r="E128" s="25"/>
      <c r="F128" s="25"/>
    </row>
    <row r="129" customFormat="false" ht="15" hidden="false" customHeight="false" outlineLevel="0" collapsed="false">
      <c r="A129" s="6"/>
      <c r="B129" s="6"/>
      <c r="C129" s="16"/>
      <c r="D129" s="6"/>
      <c r="E129" s="25"/>
      <c r="F129" s="25"/>
    </row>
    <row r="130" customFormat="false" ht="15" hidden="false" customHeight="false" outlineLevel="0" collapsed="false">
      <c r="A130" s="6"/>
      <c r="B130" s="6"/>
      <c r="C130" s="16"/>
      <c r="D130" s="6"/>
      <c r="E130" s="25"/>
      <c r="F130" s="25"/>
    </row>
    <row r="131" customFormat="false" ht="15" hidden="false" customHeight="false" outlineLevel="0" collapsed="false">
      <c r="A131" s="6"/>
      <c r="B131" s="6"/>
      <c r="C131" s="16"/>
      <c r="D131" s="6"/>
      <c r="E131" s="25"/>
      <c r="F131" s="25"/>
    </row>
    <row r="132" customFormat="false" ht="15" hidden="false" customHeight="false" outlineLevel="0" collapsed="false">
      <c r="A132" s="6"/>
      <c r="B132" s="6"/>
      <c r="C132" s="16"/>
      <c r="D132" s="6"/>
      <c r="E132" s="25"/>
      <c r="F132" s="25"/>
    </row>
    <row r="133" customFormat="false" ht="15" hidden="false" customHeight="false" outlineLevel="0" collapsed="false">
      <c r="A133" s="6"/>
      <c r="B133" s="6"/>
      <c r="C133" s="16"/>
      <c r="D133" s="6"/>
      <c r="E133" s="25"/>
      <c r="F133" s="25"/>
    </row>
    <row r="134" customFormat="false" ht="15" hidden="false" customHeight="false" outlineLevel="0" collapsed="false">
      <c r="A134" s="6"/>
      <c r="B134" s="6"/>
      <c r="C134" s="16"/>
      <c r="D134" s="6"/>
      <c r="E134" s="25"/>
      <c r="F134" s="25"/>
    </row>
    <row r="135" customFormat="false" ht="15" hidden="false" customHeight="false" outlineLevel="0" collapsed="false">
      <c r="A135" s="6"/>
      <c r="B135" s="6"/>
      <c r="C135" s="16"/>
      <c r="D135" s="6"/>
      <c r="E135" s="25"/>
      <c r="F135" s="25"/>
    </row>
    <row r="136" customFormat="false" ht="15" hidden="false" customHeight="false" outlineLevel="0" collapsed="false">
      <c r="A136" s="6"/>
      <c r="B136" s="6"/>
      <c r="C136" s="16"/>
      <c r="D136" s="6"/>
      <c r="E136" s="25"/>
      <c r="F136" s="25"/>
    </row>
    <row r="137" customFormat="false" ht="15" hidden="false" customHeight="false" outlineLevel="0" collapsed="false">
      <c r="A137" s="6"/>
      <c r="B137" s="6"/>
      <c r="C137" s="16"/>
      <c r="D137" s="6"/>
      <c r="E137" s="25"/>
      <c r="F137" s="25"/>
    </row>
    <row r="138" customFormat="false" ht="15" hidden="false" customHeight="false" outlineLevel="0" collapsed="false">
      <c r="A138" s="6"/>
      <c r="B138" s="6"/>
      <c r="C138" s="16"/>
      <c r="D138" s="6"/>
      <c r="E138" s="25"/>
      <c r="F138" s="25"/>
    </row>
    <row r="139" customFormat="false" ht="15" hidden="false" customHeight="false" outlineLevel="0" collapsed="false">
      <c r="A139" s="6"/>
      <c r="B139" s="6"/>
      <c r="C139" s="16"/>
      <c r="D139" s="6"/>
      <c r="E139" s="25"/>
      <c r="F139" s="25"/>
    </row>
    <row r="140" customFormat="false" ht="15" hidden="false" customHeight="false" outlineLevel="0" collapsed="false">
      <c r="A140" s="6"/>
      <c r="B140" s="6"/>
      <c r="C140" s="16"/>
      <c r="D140" s="6"/>
      <c r="E140" s="25"/>
      <c r="F140" s="25"/>
    </row>
    <row r="141" customFormat="false" ht="15" hidden="false" customHeight="false" outlineLevel="0" collapsed="false">
      <c r="A141" s="6"/>
      <c r="B141" s="6"/>
      <c r="C141" s="16"/>
      <c r="D141" s="6"/>
      <c r="E141" s="25"/>
      <c r="F141" s="25"/>
    </row>
    <row r="142" customFormat="false" ht="15" hidden="false" customHeight="false" outlineLevel="0" collapsed="false">
      <c r="A142" s="6"/>
      <c r="B142" s="6"/>
      <c r="C142" s="16"/>
      <c r="D142" s="6"/>
      <c r="E142" s="25"/>
      <c r="F142" s="25"/>
    </row>
    <row r="143" customFormat="false" ht="15" hidden="false" customHeight="false" outlineLevel="0" collapsed="false">
      <c r="A143" s="6"/>
      <c r="B143" s="6"/>
      <c r="C143" s="16"/>
      <c r="D143" s="6"/>
      <c r="E143" s="25"/>
      <c r="F143" s="25"/>
    </row>
    <row r="144" customFormat="false" ht="15" hidden="false" customHeight="false" outlineLevel="0" collapsed="false">
      <c r="A144" s="6"/>
      <c r="B144" s="6"/>
      <c r="C144" s="16"/>
      <c r="D144" s="6"/>
      <c r="E144" s="25"/>
      <c r="F144" s="25"/>
    </row>
    <row r="145" customFormat="false" ht="15" hidden="false" customHeight="false" outlineLevel="0" collapsed="false">
      <c r="A145" s="6"/>
      <c r="B145" s="6"/>
      <c r="C145" s="16"/>
      <c r="D145" s="6"/>
      <c r="E145" s="25"/>
      <c r="F145" s="25"/>
    </row>
    <row r="146" customFormat="false" ht="15" hidden="false" customHeight="false" outlineLevel="0" collapsed="false">
      <c r="A146" s="6"/>
      <c r="B146" s="6"/>
      <c r="C146" s="16"/>
      <c r="D146" s="6"/>
      <c r="E146" s="25"/>
      <c r="F146" s="25"/>
    </row>
    <row r="147" customFormat="false" ht="15" hidden="false" customHeight="false" outlineLevel="0" collapsed="false">
      <c r="A147" s="6"/>
      <c r="B147" s="6"/>
      <c r="C147" s="16"/>
      <c r="D147" s="6"/>
      <c r="E147" s="25"/>
      <c r="F147" s="25"/>
    </row>
    <row r="148" customFormat="false" ht="15" hidden="false" customHeight="false" outlineLevel="0" collapsed="false">
      <c r="A148" s="6"/>
      <c r="B148" s="6"/>
      <c r="C148" s="16"/>
      <c r="D148" s="6"/>
      <c r="E148" s="25"/>
      <c r="F148" s="25"/>
    </row>
    <row r="149" customFormat="false" ht="15" hidden="false" customHeight="false" outlineLevel="0" collapsed="false">
      <c r="A149" s="6"/>
      <c r="B149" s="6"/>
      <c r="C149" s="16"/>
      <c r="D149" s="6"/>
      <c r="E149" s="25"/>
      <c r="F149" s="25"/>
    </row>
    <row r="150" customFormat="false" ht="15" hidden="false" customHeight="false" outlineLevel="0" collapsed="false">
      <c r="A150" s="6"/>
      <c r="B150" s="6"/>
      <c r="C150" s="16"/>
      <c r="D150" s="6"/>
      <c r="E150" s="25"/>
      <c r="F150" s="25"/>
    </row>
    <row r="151" customFormat="false" ht="15" hidden="false" customHeight="false" outlineLevel="0" collapsed="false">
      <c r="A151" s="6"/>
      <c r="B151" s="6"/>
      <c r="C151" s="16"/>
      <c r="D151" s="6"/>
      <c r="E151" s="25"/>
      <c r="F151" s="25"/>
    </row>
    <row r="152" customFormat="false" ht="15" hidden="false" customHeight="false" outlineLevel="0" collapsed="false">
      <c r="A152" s="6"/>
      <c r="B152" s="6"/>
      <c r="C152" s="16"/>
      <c r="D152" s="6"/>
      <c r="E152" s="25"/>
      <c r="F152" s="25"/>
    </row>
    <row r="153" customFormat="false" ht="15" hidden="false" customHeight="false" outlineLevel="0" collapsed="false">
      <c r="A153" s="6"/>
      <c r="B153" s="6"/>
      <c r="C153" s="16"/>
      <c r="D153" s="6"/>
      <c r="E153" s="25"/>
      <c r="F153" s="25"/>
    </row>
    <row r="154" customFormat="false" ht="15" hidden="false" customHeight="false" outlineLevel="0" collapsed="false">
      <c r="A154" s="6"/>
      <c r="B154" s="6"/>
      <c r="C154" s="16"/>
      <c r="D154" s="6"/>
      <c r="E154" s="25"/>
      <c r="F154" s="25"/>
    </row>
    <row r="155" customFormat="false" ht="15" hidden="false" customHeight="false" outlineLevel="0" collapsed="false">
      <c r="A155" s="6"/>
      <c r="B155" s="6"/>
      <c r="C155" s="16"/>
      <c r="D155" s="6"/>
      <c r="E155" s="25"/>
      <c r="F155" s="25"/>
    </row>
    <row r="156" customFormat="false" ht="15" hidden="false" customHeight="false" outlineLevel="0" collapsed="false">
      <c r="A156" s="6"/>
      <c r="B156" s="6"/>
      <c r="C156" s="16"/>
      <c r="D156" s="6"/>
      <c r="E156" s="25"/>
      <c r="F156" s="25"/>
    </row>
    <row r="157" customFormat="false" ht="15" hidden="false" customHeight="false" outlineLevel="0" collapsed="false">
      <c r="A157" s="6"/>
      <c r="B157" s="6"/>
      <c r="C157" s="16"/>
      <c r="D157" s="6"/>
      <c r="E157" s="25"/>
      <c r="F157" s="25"/>
    </row>
    <row r="158" customFormat="false" ht="15" hidden="false" customHeight="false" outlineLevel="0" collapsed="false">
      <c r="A158" s="6"/>
      <c r="B158" s="6"/>
      <c r="C158" s="16"/>
      <c r="D158" s="6"/>
      <c r="E158" s="25"/>
      <c r="F158" s="25"/>
    </row>
    <row r="159" customFormat="false" ht="15" hidden="false" customHeight="false" outlineLevel="0" collapsed="false">
      <c r="A159" s="6"/>
      <c r="B159" s="6"/>
      <c r="C159" s="16"/>
      <c r="D159" s="6"/>
      <c r="E159" s="25"/>
      <c r="F159" s="25"/>
    </row>
    <row r="160" customFormat="false" ht="15" hidden="false" customHeight="false" outlineLevel="0" collapsed="false">
      <c r="A160" s="6"/>
      <c r="B160" s="6"/>
      <c r="C160" s="16"/>
      <c r="D160" s="6"/>
      <c r="E160" s="25"/>
      <c r="F160" s="25"/>
    </row>
    <row r="161" customFormat="false" ht="15" hidden="false" customHeight="false" outlineLevel="0" collapsed="false">
      <c r="A161" s="6"/>
      <c r="B161" s="6"/>
      <c r="C161" s="16"/>
      <c r="D161" s="6"/>
      <c r="E161" s="25"/>
      <c r="F161" s="25"/>
    </row>
    <row r="162" customFormat="false" ht="15" hidden="false" customHeight="false" outlineLevel="0" collapsed="false">
      <c r="A162" s="6"/>
      <c r="B162" s="6"/>
      <c r="C162" s="16"/>
      <c r="D162" s="6"/>
      <c r="E162" s="25"/>
      <c r="F162" s="25"/>
    </row>
    <row r="163" customFormat="false" ht="15" hidden="false" customHeight="false" outlineLevel="0" collapsed="false">
      <c r="A163" s="6"/>
      <c r="B163" s="6"/>
      <c r="C163" s="16"/>
      <c r="D163" s="6"/>
      <c r="E163" s="25"/>
      <c r="F163" s="25"/>
    </row>
    <row r="164" customFormat="false" ht="15" hidden="false" customHeight="false" outlineLevel="0" collapsed="false">
      <c r="A164" s="6"/>
      <c r="B164" s="6"/>
      <c r="C164" s="16"/>
      <c r="D164" s="6"/>
      <c r="E164" s="25"/>
      <c r="F164" s="25"/>
    </row>
    <row r="165" customFormat="false" ht="15" hidden="false" customHeight="false" outlineLevel="0" collapsed="false">
      <c r="A165" s="6"/>
      <c r="B165" s="6"/>
      <c r="C165" s="16"/>
      <c r="D165" s="6"/>
      <c r="E165" s="25"/>
      <c r="F165" s="25"/>
    </row>
    <row r="166" customFormat="false" ht="15" hidden="false" customHeight="false" outlineLevel="0" collapsed="false">
      <c r="A166" s="6"/>
      <c r="B166" s="6"/>
      <c r="C166" s="16"/>
      <c r="D166" s="6"/>
      <c r="E166" s="25"/>
      <c r="F166" s="25"/>
    </row>
    <row r="167" customFormat="false" ht="15" hidden="false" customHeight="false" outlineLevel="0" collapsed="false">
      <c r="A167" s="6"/>
      <c r="B167" s="6"/>
      <c r="C167" s="16"/>
      <c r="D167" s="6"/>
      <c r="E167" s="25"/>
      <c r="F167" s="25"/>
    </row>
    <row r="168" customFormat="false" ht="15" hidden="false" customHeight="false" outlineLevel="0" collapsed="false">
      <c r="A168" s="6"/>
      <c r="B168" s="6"/>
      <c r="C168" s="16"/>
      <c r="D168" s="6"/>
      <c r="E168" s="25"/>
      <c r="F168" s="25"/>
    </row>
    <row r="169" customFormat="false" ht="15" hidden="false" customHeight="false" outlineLevel="0" collapsed="false">
      <c r="A169" s="6"/>
      <c r="B169" s="6"/>
      <c r="C169" s="16"/>
      <c r="D169" s="6"/>
      <c r="E169" s="25"/>
      <c r="F169" s="25"/>
    </row>
    <row r="170" customFormat="false" ht="15" hidden="false" customHeight="false" outlineLevel="0" collapsed="false">
      <c r="A170" s="6"/>
      <c r="B170" s="6"/>
      <c r="C170" s="16"/>
      <c r="D170" s="6"/>
      <c r="E170" s="25"/>
      <c r="F170" s="25"/>
    </row>
    <row r="171" customFormat="false" ht="15" hidden="false" customHeight="false" outlineLevel="0" collapsed="false">
      <c r="A171" s="6"/>
      <c r="B171" s="6"/>
      <c r="C171" s="16"/>
      <c r="D171" s="6"/>
      <c r="E171" s="25"/>
      <c r="F171" s="25"/>
    </row>
    <row r="172" customFormat="false" ht="15" hidden="false" customHeight="false" outlineLevel="0" collapsed="false">
      <c r="A172" s="6"/>
      <c r="B172" s="6"/>
      <c r="C172" s="16"/>
      <c r="D172" s="6"/>
      <c r="E172" s="25"/>
      <c r="F172" s="25"/>
    </row>
    <row r="173" customFormat="false" ht="15" hidden="false" customHeight="false" outlineLevel="0" collapsed="false">
      <c r="A173" s="6"/>
      <c r="B173" s="6"/>
      <c r="C173" s="16"/>
      <c r="D173" s="6"/>
      <c r="E173" s="25"/>
      <c r="F173" s="25"/>
    </row>
    <row r="174" customFormat="false" ht="15" hidden="false" customHeight="false" outlineLevel="0" collapsed="false">
      <c r="A174" s="6"/>
      <c r="B174" s="6"/>
      <c r="C174" s="16"/>
      <c r="D174" s="6"/>
      <c r="E174" s="25"/>
      <c r="F174" s="25"/>
    </row>
    <row r="175" customFormat="false" ht="15" hidden="false" customHeight="false" outlineLevel="0" collapsed="false">
      <c r="A175" s="6"/>
      <c r="B175" s="6"/>
      <c r="C175" s="16"/>
      <c r="D175" s="6"/>
      <c r="E175" s="25"/>
      <c r="F175" s="25"/>
    </row>
    <row r="176" customFormat="false" ht="15" hidden="false" customHeight="false" outlineLevel="0" collapsed="false">
      <c r="A176" s="6"/>
      <c r="B176" s="6"/>
      <c r="C176" s="16"/>
      <c r="D176" s="6"/>
      <c r="E176" s="25"/>
      <c r="F176" s="25"/>
    </row>
    <row r="177" customFormat="false" ht="15" hidden="false" customHeight="false" outlineLevel="0" collapsed="false">
      <c r="A177" s="6"/>
      <c r="B177" s="6"/>
      <c r="C177" s="16"/>
      <c r="D177" s="6"/>
      <c r="E177" s="25"/>
      <c r="F177" s="25"/>
    </row>
    <row r="178" customFormat="false" ht="15" hidden="false" customHeight="false" outlineLevel="0" collapsed="false">
      <c r="A178" s="6"/>
      <c r="B178" s="6"/>
      <c r="C178" s="16"/>
      <c r="D178" s="6"/>
      <c r="E178" s="25"/>
      <c r="F178" s="25"/>
    </row>
    <row r="179" customFormat="false" ht="15" hidden="false" customHeight="false" outlineLevel="0" collapsed="false">
      <c r="A179" s="6"/>
      <c r="B179" s="6"/>
      <c r="C179" s="16"/>
      <c r="D179" s="6"/>
      <c r="E179" s="25"/>
      <c r="F179" s="25"/>
    </row>
    <row r="180" customFormat="false" ht="15" hidden="false" customHeight="false" outlineLevel="0" collapsed="false">
      <c r="A180" s="6"/>
      <c r="B180" s="6"/>
      <c r="C180" s="16"/>
      <c r="D180" s="6"/>
      <c r="E180" s="25"/>
      <c r="F180" s="25"/>
    </row>
    <row r="181" customFormat="false" ht="15" hidden="false" customHeight="false" outlineLevel="0" collapsed="false">
      <c r="A181" s="6"/>
      <c r="B181" s="6"/>
      <c r="C181" s="16"/>
      <c r="D181" s="6"/>
      <c r="E181" s="25"/>
      <c r="F181" s="25"/>
    </row>
    <row r="182" customFormat="false" ht="15" hidden="false" customHeight="false" outlineLevel="0" collapsed="false">
      <c r="A182" s="6"/>
      <c r="B182" s="6"/>
      <c r="C182" s="16"/>
      <c r="D182" s="6"/>
      <c r="E182" s="25"/>
      <c r="F182" s="25"/>
    </row>
    <row r="183" customFormat="false" ht="15" hidden="false" customHeight="false" outlineLevel="0" collapsed="false">
      <c r="A183" s="6"/>
      <c r="B183" s="6"/>
      <c r="C183" s="16"/>
      <c r="D183" s="6"/>
      <c r="E183" s="25"/>
      <c r="F183" s="25"/>
    </row>
    <row r="184" customFormat="false" ht="15" hidden="false" customHeight="false" outlineLevel="0" collapsed="false">
      <c r="A184" s="6"/>
      <c r="B184" s="6"/>
      <c r="C184" s="16"/>
      <c r="D184" s="6"/>
      <c r="E184" s="25"/>
      <c r="F184" s="25"/>
    </row>
    <row r="185" customFormat="false" ht="15" hidden="false" customHeight="false" outlineLevel="0" collapsed="false">
      <c r="A185" s="6"/>
      <c r="B185" s="6"/>
      <c r="C185" s="16"/>
      <c r="D185" s="6"/>
      <c r="E185" s="25"/>
      <c r="F185" s="25"/>
    </row>
    <row r="186" customFormat="false" ht="15" hidden="false" customHeight="false" outlineLevel="0" collapsed="false">
      <c r="A186" s="6"/>
      <c r="B186" s="6"/>
      <c r="C186" s="16"/>
      <c r="D186" s="6"/>
      <c r="E186" s="25"/>
      <c r="F186" s="25"/>
    </row>
    <row r="187" customFormat="false" ht="15" hidden="false" customHeight="false" outlineLevel="0" collapsed="false">
      <c r="A187" s="6"/>
      <c r="B187" s="6"/>
      <c r="C187" s="16"/>
      <c r="D187" s="6"/>
      <c r="E187" s="25"/>
      <c r="F187" s="25"/>
    </row>
    <row r="188" customFormat="false" ht="15" hidden="false" customHeight="false" outlineLevel="0" collapsed="false">
      <c r="A188" s="6"/>
      <c r="B188" s="6"/>
      <c r="C188" s="16"/>
      <c r="D188" s="6"/>
      <c r="E188" s="25"/>
      <c r="F188" s="25"/>
    </row>
    <row r="189" customFormat="false" ht="15" hidden="false" customHeight="false" outlineLevel="0" collapsed="false">
      <c r="A189" s="6"/>
      <c r="B189" s="6"/>
      <c r="C189" s="16"/>
      <c r="D189" s="6"/>
      <c r="E189" s="25"/>
      <c r="F189" s="25"/>
    </row>
    <row r="190" customFormat="false" ht="15" hidden="false" customHeight="false" outlineLevel="0" collapsed="false">
      <c r="A190" s="6"/>
      <c r="B190" s="6"/>
      <c r="C190" s="16"/>
      <c r="D190" s="6"/>
      <c r="E190" s="25"/>
      <c r="F190" s="25"/>
    </row>
    <row r="191" customFormat="false" ht="15" hidden="false" customHeight="false" outlineLevel="0" collapsed="false">
      <c r="A191" s="6"/>
      <c r="B191" s="6"/>
      <c r="C191" s="16"/>
      <c r="D191" s="6"/>
      <c r="E191" s="25"/>
      <c r="F191" s="25"/>
    </row>
    <row r="192" customFormat="false" ht="15" hidden="false" customHeight="false" outlineLevel="0" collapsed="false">
      <c r="A192" s="6"/>
      <c r="B192" s="6"/>
      <c r="C192" s="16"/>
      <c r="D192" s="6"/>
      <c r="E192" s="25"/>
      <c r="F192" s="25"/>
    </row>
    <row r="193" customFormat="false" ht="15" hidden="false" customHeight="false" outlineLevel="0" collapsed="false">
      <c r="A193" s="6"/>
      <c r="B193" s="6"/>
      <c r="C193" s="16"/>
      <c r="D193" s="6"/>
      <c r="E193" s="25"/>
      <c r="F193" s="25"/>
    </row>
    <row r="194" customFormat="false" ht="15" hidden="false" customHeight="false" outlineLevel="0" collapsed="false">
      <c r="A194" s="6"/>
      <c r="B194" s="6"/>
      <c r="C194" s="16"/>
      <c r="D194" s="6"/>
      <c r="E194" s="25"/>
      <c r="F194" s="25"/>
    </row>
    <row r="195" customFormat="false" ht="15" hidden="false" customHeight="false" outlineLevel="0" collapsed="false">
      <c r="A195" s="6"/>
      <c r="B195" s="6"/>
      <c r="C195" s="16"/>
      <c r="D195" s="6"/>
      <c r="E195" s="25"/>
      <c r="F195" s="25"/>
    </row>
    <row r="196" customFormat="false" ht="15" hidden="false" customHeight="false" outlineLevel="0" collapsed="false">
      <c r="A196" s="6"/>
      <c r="B196" s="6"/>
      <c r="C196" s="16"/>
      <c r="D196" s="6"/>
      <c r="E196" s="25"/>
      <c r="F196" s="25"/>
    </row>
    <row r="197" customFormat="false" ht="15" hidden="false" customHeight="false" outlineLevel="0" collapsed="false">
      <c r="A197" s="6"/>
      <c r="B197" s="6"/>
      <c r="C197" s="16"/>
      <c r="D197" s="6"/>
      <c r="E197" s="25"/>
      <c r="F197" s="25"/>
    </row>
    <row r="198" customFormat="false" ht="15" hidden="false" customHeight="false" outlineLevel="0" collapsed="false">
      <c r="A198" s="6"/>
      <c r="B198" s="6"/>
      <c r="C198" s="16"/>
      <c r="D198" s="6"/>
      <c r="E198" s="25"/>
      <c r="F198" s="25"/>
    </row>
    <row r="199" customFormat="false" ht="15" hidden="false" customHeight="false" outlineLevel="0" collapsed="false">
      <c r="A199" s="6"/>
      <c r="B199" s="6"/>
      <c r="C199" s="16"/>
      <c r="D199" s="6"/>
      <c r="E199" s="25"/>
      <c r="F199" s="25"/>
    </row>
    <row r="200" customFormat="false" ht="15" hidden="false" customHeight="false" outlineLevel="0" collapsed="false">
      <c r="A200" s="6"/>
      <c r="B200" s="6"/>
      <c r="C200" s="16"/>
      <c r="D200" s="6"/>
      <c r="E200" s="25"/>
      <c r="F200" s="25"/>
    </row>
    <row r="201" customFormat="false" ht="15" hidden="false" customHeight="false" outlineLevel="0" collapsed="false">
      <c r="A201" s="6"/>
      <c r="B201" s="6"/>
      <c r="C201" s="16"/>
      <c r="D201" s="6"/>
      <c r="E201" s="25"/>
      <c r="F201" s="25"/>
    </row>
    <row r="202" customFormat="false" ht="15" hidden="false" customHeight="false" outlineLevel="0" collapsed="false">
      <c r="A202" s="6"/>
      <c r="B202" s="6"/>
      <c r="C202" s="16"/>
      <c r="D202" s="6"/>
      <c r="E202" s="25"/>
      <c r="F202" s="25"/>
    </row>
    <row r="203" customFormat="false" ht="15" hidden="false" customHeight="false" outlineLevel="0" collapsed="false">
      <c r="A203" s="6"/>
      <c r="B203" s="6"/>
      <c r="C203" s="16"/>
      <c r="D203" s="6"/>
      <c r="E203" s="25"/>
      <c r="F203" s="25"/>
    </row>
    <row r="204" customFormat="false" ht="15" hidden="false" customHeight="false" outlineLevel="0" collapsed="false">
      <c r="A204" s="6"/>
      <c r="B204" s="6"/>
      <c r="C204" s="16"/>
      <c r="D204" s="6"/>
      <c r="E204" s="25"/>
      <c r="F204" s="25"/>
    </row>
  </sheetData>
  <dataValidations count="2">
    <dataValidation allowBlank="true" error="Pick a cost code from the Budget tab" errorStyle="stop" operator="between" showDropDown="false" showErrorMessage="true" showInputMessage="false" sqref="C5:C204" type="list">
      <formula1>Budget!$A$5:$A$44</formula1>
      <formula2>0</formula2>
    </dataValidation>
    <dataValidation allowBlank="true" errorStyle="stop" operator="between" showDropDown="false" showErrorMessage="false" showInputMessage="false" sqref="D5:D204" type="list">
      <formula1>"Pending,Approved,Rejected"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134</v>
      </c>
    </row>
    <row r="2" customFormat="false" ht="15" hidden="false" customHeight="false" outlineLevel="0" collapsed="false">
      <c r="A2" s="2" t="s">
        <v>135</v>
      </c>
    </row>
    <row r="4" customFormat="false" ht="15" hidden="false" customHeight="false" outlineLevel="0" collapsed="false">
      <c r="A4" s="5" t="s">
        <v>30</v>
      </c>
      <c r="B4" s="28" t="n">
        <f aca="false">'Job Setup'!B7</f>
        <v>185000</v>
      </c>
      <c r="C4" s="2" t="s">
        <v>136</v>
      </c>
    </row>
    <row r="5" customFormat="false" ht="15" hidden="false" customHeight="false" outlineLevel="0" collapsed="false">
      <c r="A5" s="5" t="s">
        <v>137</v>
      </c>
      <c r="B5" s="28" t="n">
        <f aca="false">SUMIFS('Change Orders'!$F$5:$F$204,'Change Orders'!$D$5:$D$204,"Approved")</f>
        <v>3600</v>
      </c>
      <c r="C5" s="2" t="s">
        <v>138</v>
      </c>
    </row>
    <row r="6" customFormat="false" ht="15" hidden="false" customHeight="false" outlineLevel="0" collapsed="false">
      <c r="A6" s="5" t="s">
        <v>139</v>
      </c>
      <c r="B6" s="17" t="n">
        <f aca="false">B4+B5</f>
        <v>188600</v>
      </c>
      <c r="C6" s="2"/>
    </row>
    <row r="7" customFormat="false" ht="15" hidden="false" customHeight="false" outlineLevel="0" collapsed="false">
      <c r="A7" s="5" t="s">
        <v>62</v>
      </c>
      <c r="B7" s="28" t="n">
        <f aca="false">Budget!I45</f>
        <v>152400</v>
      </c>
      <c r="C7" s="2" t="s">
        <v>140</v>
      </c>
    </row>
    <row r="8" customFormat="false" ht="15" hidden="false" customHeight="false" outlineLevel="0" collapsed="false">
      <c r="A8" s="5" t="s">
        <v>141</v>
      </c>
      <c r="B8" s="28" t="n">
        <f aca="false">Budget!H45</f>
        <v>27077.813</v>
      </c>
      <c r="C8" s="2" t="s">
        <v>142</v>
      </c>
    </row>
    <row r="9" customFormat="false" ht="15" hidden="false" customHeight="false" outlineLevel="0" collapsed="false">
      <c r="A9" s="5" t="s">
        <v>143</v>
      </c>
      <c r="B9" s="18" t="n">
        <f aca="false">IFERROR(MIN(1,B8/B7),0)</f>
        <v>0.17767593832021</v>
      </c>
      <c r="C9" s="2" t="s">
        <v>144</v>
      </c>
    </row>
    <row r="10" customFormat="false" ht="15" hidden="false" customHeight="false" outlineLevel="0" collapsed="false">
      <c r="A10" s="5" t="s">
        <v>145</v>
      </c>
      <c r="B10" s="17" t="n">
        <f aca="false">B9*B6</f>
        <v>33509.6819671916</v>
      </c>
      <c r="C10" s="2" t="s">
        <v>146</v>
      </c>
    </row>
    <row r="11" customFormat="false" ht="15" hidden="false" customHeight="false" outlineLevel="0" collapsed="false">
      <c r="A11" s="5" t="s">
        <v>118</v>
      </c>
      <c r="B11" s="29" t="n">
        <v>52000</v>
      </c>
      <c r="C11" s="2" t="s">
        <v>147</v>
      </c>
    </row>
    <row r="12" customFormat="false" ht="15" hidden="false" customHeight="false" outlineLevel="0" collapsed="false">
      <c r="A12" s="9" t="s">
        <v>148</v>
      </c>
      <c r="B12" s="17" t="n">
        <f aca="false">MAX(0,B11-B10)</f>
        <v>18490.3180328084</v>
      </c>
      <c r="C12" s="2" t="s">
        <v>149</v>
      </c>
    </row>
    <row r="13" customFormat="false" ht="15" hidden="false" customHeight="false" outlineLevel="0" collapsed="false">
      <c r="A13" s="9" t="s">
        <v>150</v>
      </c>
      <c r="B13" s="17" t="n">
        <f aca="false">MAX(0,B10-B11)</f>
        <v>0</v>
      </c>
      <c r="C13" s="2" t="s">
        <v>151</v>
      </c>
    </row>
    <row r="14" customFormat="false" ht="15" hidden="false" customHeight="false" outlineLevel="0" collapsed="false">
      <c r="A14" s="5" t="s">
        <v>32</v>
      </c>
      <c r="B14" s="17" t="n">
        <f aca="false">B11*'Job Setup'!B8</f>
        <v>5200</v>
      </c>
      <c r="C14" s="2" t="s">
        <v>152</v>
      </c>
    </row>
    <row r="16" customFormat="false" ht="15" hidden="false" customHeight="false" outlineLevel="0" collapsed="false">
      <c r="A16" s="9" t="s">
        <v>153</v>
      </c>
      <c r="B16" s="17" t="n">
        <f aca="false">B6-B7</f>
        <v>36200</v>
      </c>
      <c r="C16" s="2" t="s">
        <v>154</v>
      </c>
    </row>
    <row r="17" customFormat="false" ht="15" hidden="false" customHeight="false" outlineLevel="0" collapsed="false">
      <c r="A17" s="5" t="s">
        <v>155</v>
      </c>
      <c r="B17" s="18" t="n">
        <f aca="false">IFERROR(B16/B6,0)</f>
        <v>0.191940615058325</v>
      </c>
      <c r="C1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2026-09-29T14:02:03Z</dcterms:created>
  <dc:creator>openpyxl</dc:creator>
  <dc:description/>
  <dc:language>en-US</dc:language>
  <cp:lastModifiedBy/>
  <dcterms:modified xsi:type="dcterms:W3CDTF">2026-09-29T14:02:03Z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